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215" windowHeight="12870" firstSheet="1" activeTab="1"/>
  </bookViews>
  <sheets>
    <sheet name="уровень жизни населения" sheetId="1" r:id="rId1"/>
    <sheet name="промышленность" sheetId="2" r:id="rId2"/>
    <sheet name="сельское хозяйство" sheetId="3" r:id="rId3"/>
    <sheet name="социальная сфера" sheetId="4" r:id="rId4"/>
    <sheet name="потребительский рынок" sheetId="5" r:id="rId5"/>
    <sheet name="малый бизнес" sheetId="6" r:id="rId6"/>
    <sheet name="инвнстиции" sheetId="7" r:id="rId7"/>
    <sheet name="охрана окружающей среды" sheetId="8" r:id="rId8"/>
    <sheet name="демография" sheetId="9" r:id="rId9"/>
    <sheet name="финансы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<sst xmlns="http://schemas.openxmlformats.org/spreadsheetml/2006/main" count="1877" uniqueCount="809">
  <si>
    <t xml:space="preserve">Оказание услуг по передаче во временное владение и (или) пользование торговых мест, расположенных в объектах стационарной  торговой сети, не имеющие торговых залов, объектов нестационарной торговой сети (прилавков, палаток, ларьков, контейнеров,  боксов и других объектов), а также объектов организации общественного питания, не   имеющих залов обслуживания посетителей,  в которых площадь одного торгового места, объектах стационарной торговой сети или объекта организации общественного питания      не превышает 5 квадратных метров     </t>
  </si>
  <si>
    <t xml:space="preserve">Оказание услуг по передаче во временное владение и (или) в пользование торговых мест, расположенных в объектах стационарной  торговой сети, не имеющих торговых залов,  объектов нестационарной торговой сети (прилавков, палаток, ларьков, контейнеров, боксов и других объектов), а также объектов организации общественного питания, не иеющих залов обслуживания посетителей, в которых площадь одного торгового места, объекта нестационарной торговой сети или нестационарной торговой сети или объекта организации общественного питания превышает 5 кв.м       </t>
  </si>
  <si>
    <t>Объем отгруженных товаров собственного производства, выполненных работ и услуг по видам деятельности,  в действующих ценах каждого года                                                                      тыс. рублей</t>
  </si>
  <si>
    <t>Единиц</t>
  </si>
  <si>
    <t>Прогнозные показатели, социально-экономического развития муниципального образования</t>
  </si>
  <si>
    <t>№</t>
  </si>
  <si>
    <t>Наименование показателей</t>
  </si>
  <si>
    <t>Единица измерения</t>
  </si>
  <si>
    <t>2013 год -прогноз</t>
  </si>
  <si>
    <t>1.</t>
  </si>
  <si>
    <t>Численность населения на конец года</t>
  </si>
  <si>
    <t>тыс.человек</t>
  </si>
  <si>
    <t>1.1.</t>
  </si>
  <si>
    <t>Среднегодовая численность постоянного населения</t>
  </si>
  <si>
    <t>в том числе</t>
  </si>
  <si>
    <t xml:space="preserve">     дети в возрасте 0-17 лет</t>
  </si>
  <si>
    <t>тыс. человек</t>
  </si>
  <si>
    <t>Трудовые ресурсы (строка 2=строки3+4)</t>
  </si>
  <si>
    <t>трудоспособное население в трудоспособном возрасте (трудоспособное население за исключением неработающих инвалидов 1 и 2 групп и лиц, получающих пенсию на льготных условиях)</t>
  </si>
  <si>
    <t>работающие лица старших возрастов и подростки до 16 лет</t>
  </si>
  <si>
    <t>РАСПРЕДЕЛЕНИЕ ТРУДОВЫХ РЕСУРСОВ ПО ВИДАМ ЗАНЯТОСТИ</t>
  </si>
  <si>
    <t>ЗАНЯТО в ЭКОНОМИКЕ* - всего (строка5=строки6+8+9+10+11)</t>
  </si>
  <si>
    <t xml:space="preserve">          </t>
  </si>
  <si>
    <t xml:space="preserve">в том числе по формам собственности </t>
  </si>
  <si>
    <t>государственная и муниципальная формы собственности</t>
  </si>
  <si>
    <t xml:space="preserve">ИЗ НИХ - ГОСУДАРСТВЕННЫЙ сектор </t>
  </si>
  <si>
    <t>смешанная российская форма собственности</t>
  </si>
  <si>
    <t xml:space="preserve">собственность общественных и религиозных организаций (объединений) </t>
  </si>
  <si>
    <t>иностранная, совместная российская и иностранная форма собственности</t>
  </si>
  <si>
    <t>частная форма собственности - всего (строка11=строки12+13+14+15)</t>
  </si>
  <si>
    <t xml:space="preserve">           </t>
  </si>
  <si>
    <t xml:space="preserve">           в том числе</t>
  </si>
  <si>
    <t>-   в крестьянских (фермерских) хозяйствах (включая наемных работников)</t>
  </si>
  <si>
    <t>-   на частных предприятиях</t>
  </si>
  <si>
    <t>-   индивидуальным трудом и по найму у отдельных граждан</t>
  </si>
  <si>
    <t>-   в домашнем хозяйстве (включая личное подсобное хозяйство) производством товаров и услуг для реализации</t>
  </si>
  <si>
    <t xml:space="preserve">Учащиеся в трудоспособном возрасте, обучающиеся с отрывом от производства </t>
  </si>
  <si>
    <t>Лица в трудоспособном возрасте не занятые трудовой деятельностью и учебой  (включая военнослужащих) (строка17=строки2-5-16)</t>
  </si>
  <si>
    <t>РАЗДЕЛ II. РАСПРЕДЕЛЕНИЕ ЧИСЛЕННОСТИ ЗАНЯТЫХ В ЭКОНОМИКЕ ПО ОКВЭД</t>
  </si>
  <si>
    <t>ЗАНЯТО В ЭКОНОМИКЕ – ВСЕГО (строка 5 первой части баланса), при этом строка18=строки19+20+21+22+23+24+25+26+27+28+29+30+31+32+33</t>
  </si>
  <si>
    <t>Сельское хозяйство, охота и лесное хозяйство</t>
  </si>
  <si>
    <t>Рыболовство, рыбоводство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</si>
  <si>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</si>
  <si>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</si>
  <si>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</si>
  <si>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</si>
  <si>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торговля; ремонт  автотранспортных средств, мотоциклов, бытовых изделий и  предметов личного пользования</t>
  </si>
  <si>
    <t>Гостиницы и рестораны</t>
  </si>
  <si>
    <t>Транспорт и связь</t>
  </si>
  <si>
    <t>Финансовая деятельность</t>
  </si>
  <si>
    <t>Операции с недвижимым имуществом, аренда и  предоставление услуг</t>
  </si>
  <si>
    <t>Государственное управление и обеспечение  военной безопасности; обязательное социальное обеспечение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</si>
  <si>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</si>
  <si>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</si>
  <si>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</si>
  <si>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 xml:space="preserve"> </t>
  </si>
  <si>
    <t>РАЗДЕЛ III. ФОНД ЗАРАБОТНОЙ ПЛАТЫ</t>
  </si>
  <si>
    <t>Среднесписочная численность работников для расчета фонда заработной платы – всего (строка34=строки18-12-14-15)</t>
  </si>
  <si>
    <t>из них</t>
  </si>
  <si>
    <t>в бюджетных организациях</t>
  </si>
  <si>
    <t>Среднемесячная заработная плата – в целом</t>
  </si>
  <si>
    <t>рублей</t>
  </si>
  <si>
    <t>Темп роста к предыдущему году</t>
  </si>
  <si>
    <t>%</t>
  </si>
  <si>
    <t xml:space="preserve">Среднемесячная заработная плата занятых в бюджетных организациях </t>
  </si>
  <si>
    <r>
      <t>Фонд заработной платы – всего</t>
    </r>
    <r>
      <rPr>
        <b/>
        <i/>
        <sz val="12"/>
        <rFont val="Times New Roman"/>
        <family val="1"/>
      </rPr>
      <t xml:space="preserve"> </t>
    </r>
  </si>
  <si>
    <t>млн.рублей</t>
  </si>
  <si>
    <t>строка 43=</t>
  </si>
  <si>
    <r>
      <t>(строки34</t>
    </r>
    <r>
      <rPr>
        <b/>
        <u val="single"/>
        <sz val="12"/>
        <rFont val="Arial Cyr"/>
        <family val="0"/>
      </rPr>
      <t>×</t>
    </r>
    <r>
      <rPr>
        <b/>
        <u val="single"/>
        <sz val="11.4"/>
        <rFont val="Times New Roman"/>
        <family val="1"/>
      </rPr>
      <t>36×12)</t>
    </r>
  </si>
  <si>
    <t>из него</t>
  </si>
  <si>
    <t>фонд заработной платы по  бюджетным организациям</t>
  </si>
  <si>
    <t>строка47=</t>
  </si>
  <si>
    <t>(строки35х40х12)</t>
  </si>
  <si>
    <t>Создание новых рабочих мест**</t>
  </si>
  <si>
    <t>единиц</t>
  </si>
  <si>
    <t>Прогнозные показатели социально-экономического развития муниципального образования</t>
  </si>
  <si>
    <t>Раздел "Уровень жизни населения"</t>
  </si>
  <si>
    <t>N</t>
  </si>
  <si>
    <t>Ед. изм.</t>
  </si>
  <si>
    <t xml:space="preserve">2011 год </t>
  </si>
  <si>
    <t xml:space="preserve">2012 год </t>
  </si>
  <si>
    <t xml:space="preserve">2013 год </t>
  </si>
  <si>
    <t>оценка</t>
  </si>
  <si>
    <t>прогноз</t>
  </si>
  <si>
    <t>млн.руб.</t>
  </si>
  <si>
    <t xml:space="preserve">  в том числе:</t>
  </si>
  <si>
    <t>доходы от предпринимательской деятельности</t>
  </si>
  <si>
    <t>оплата труда</t>
  </si>
  <si>
    <t xml:space="preserve">         пенсии  </t>
  </si>
  <si>
    <t xml:space="preserve">         пособия и социальная помощь</t>
  </si>
  <si>
    <t xml:space="preserve">         стипендии</t>
  </si>
  <si>
    <t xml:space="preserve"> прочие доходы</t>
  </si>
  <si>
    <t>Реальные располагаемые денежные доходы населения *</t>
  </si>
  <si>
    <t>в % к пред. году</t>
  </si>
  <si>
    <t xml:space="preserve">    из них:</t>
  </si>
  <si>
    <t>покупка товаров, включая расходы на общественное питание</t>
  </si>
  <si>
    <t xml:space="preserve">  оплата услуг</t>
  </si>
  <si>
    <t xml:space="preserve">обязательные платежи и разнообразные взносы </t>
  </si>
  <si>
    <t>Прочие расходы (прирост сбережений во вкладах, ценных бумагах, приобретение недвижимости, валюты, изменение задолженности по ссудам и другие)</t>
  </si>
  <si>
    <t>тыс.чел.</t>
  </si>
  <si>
    <t>руб.</t>
  </si>
  <si>
    <t>Индекс потребительских цен (среднегодовой)</t>
  </si>
  <si>
    <t>Прогнозные показатели социально-экономического развития</t>
  </si>
  <si>
    <t xml:space="preserve"> муниципального образования </t>
  </si>
  <si>
    <t>город (район) "Спировский район"</t>
  </si>
  <si>
    <t>Раздел "Промышленное производство"</t>
  </si>
  <si>
    <t xml:space="preserve">                                                                                                                                                                                                                                  Форма 1</t>
  </si>
  <si>
    <t>Раздел ОКВЭД</t>
  </si>
  <si>
    <t>Показатели</t>
  </si>
  <si>
    <t xml:space="preserve">Производство важнейших видов продукции   </t>
  </si>
  <si>
    <t>2009 год отчет</t>
  </si>
  <si>
    <t>2012 год прогноз</t>
  </si>
  <si>
    <t>2013 год прогноз</t>
  </si>
  <si>
    <t>х</t>
  </si>
  <si>
    <t>индекс промышленного производства</t>
  </si>
  <si>
    <t>в том числе:</t>
  </si>
  <si>
    <t>C+D+E</t>
  </si>
  <si>
    <t>Добыча полезных ископаемых, обрабатывающие производства, производство и распределение электроэнергии газа и воды - всего</t>
  </si>
  <si>
    <t>D</t>
  </si>
  <si>
    <t>DA</t>
  </si>
  <si>
    <t>Производство пищевых продуктов, включая напитки, и табака</t>
  </si>
  <si>
    <t>Изделия хлебобулочные недлительного хранения</t>
  </si>
  <si>
    <t>тонн</t>
  </si>
  <si>
    <t>млн. шт.</t>
  </si>
  <si>
    <t>АНО "Редакция газеты "Спировские известия"</t>
  </si>
  <si>
    <t>DI</t>
  </si>
  <si>
    <t>Бутылки из стекла для напитков и пищевых продуктов</t>
  </si>
  <si>
    <t>ООО "Индустрия"</t>
  </si>
  <si>
    <t>E</t>
  </si>
  <si>
    <t xml:space="preserve">Производство и распределение электроэнергии, газа и воды </t>
  </si>
  <si>
    <t>МУП ЖКХ "Надежда"</t>
  </si>
  <si>
    <t>Сбор, очистка и распределение воды</t>
  </si>
  <si>
    <t>Форма 2</t>
  </si>
  <si>
    <t>тыс. руб.</t>
  </si>
  <si>
    <t>индекс цен производителей</t>
  </si>
  <si>
    <t>DE</t>
  </si>
  <si>
    <t xml:space="preserve">Целлюлозно-бумажное производство; издательская и полиграфическая деятельность </t>
  </si>
  <si>
    <t xml:space="preserve">Производство прочих неметаллических минеральных продуктов  </t>
  </si>
  <si>
    <t xml:space="preserve">Производство новых видов продукции, выпускаемых в районе, в натуральном выражении </t>
  </si>
  <si>
    <t xml:space="preserve">в том числе  по видам деятельности: </t>
  </si>
  <si>
    <t>в том числе по предприятиям:</t>
  </si>
  <si>
    <t>в т. ч. по международным сертификатам качества (наименование сертификата и наименование продукции)</t>
  </si>
  <si>
    <t>Прогнозные показатели социально-экономического развития  муниципального образования</t>
  </si>
  <si>
    <t xml:space="preserve">№ </t>
  </si>
  <si>
    <t>2010 год</t>
  </si>
  <si>
    <t>факт</t>
  </si>
  <si>
    <t>2011 год</t>
  </si>
  <si>
    <t>(оценка)</t>
  </si>
  <si>
    <t>2012 год</t>
  </si>
  <si>
    <t>2013 год</t>
  </si>
  <si>
    <t>Численность индивидуальных предпринимателей без образования юридического лица - всего</t>
  </si>
  <si>
    <t>в разрезе городских и сельских поселений</t>
  </si>
  <si>
    <t>Сфера деятельности</t>
  </si>
  <si>
    <t>Наименование показателя</t>
  </si>
  <si>
    <t>2013 год (прогноз)</t>
  </si>
  <si>
    <t>Место осуществления деят-ти</t>
  </si>
  <si>
    <t>центр</t>
  </si>
  <si>
    <t>прочие насел.</t>
  </si>
  <si>
    <t>МО</t>
  </si>
  <si>
    <t>пункты МО</t>
  </si>
  <si>
    <t>Оказание бытовых услуг</t>
  </si>
  <si>
    <t>Количество работников, вкл. инд. предпринимателя</t>
  </si>
  <si>
    <t>человек</t>
  </si>
  <si>
    <t>Оказание ветеринарных услуг</t>
  </si>
  <si>
    <t>Оказание услуг по ремонту, техническому обслуживанию и мойке автотранспортных средств</t>
  </si>
  <si>
    <t>Оказание услуг по предоставлению во временное владение (в пользование) мест для стоянки автотранспортных средств, а также по хранению автотранспортных средств на платных стоянках</t>
  </si>
  <si>
    <t>Общая площадь стоянки</t>
  </si>
  <si>
    <t>кв.м</t>
  </si>
  <si>
    <t>Оказание автотранспортных услуг по перевозке грузов</t>
  </si>
  <si>
    <t>Количество автотранспортных средств, используемых для перевозки грузов</t>
  </si>
  <si>
    <t xml:space="preserve">Оказание автотранспортных услуг по перевозке пассажиров                 </t>
  </si>
  <si>
    <t xml:space="preserve">Количество посадочных мест         </t>
  </si>
  <si>
    <t xml:space="preserve">Розничная торговля, осуществляемая через объекты стационарной торговой сети, имеющей торговые залы             </t>
  </si>
  <si>
    <t>Площадь торгового зала (не более 150 кв.м по каждому объекту организации торговли)</t>
  </si>
  <si>
    <t>-торгующие алкогольной продукцией</t>
  </si>
  <si>
    <t>Площадь торгового зала</t>
  </si>
  <si>
    <t>-не торгующие алкогольной продукцией</t>
  </si>
  <si>
    <t>Торговое место</t>
  </si>
  <si>
    <t xml:space="preserve">Площадь торгового места </t>
  </si>
  <si>
    <t xml:space="preserve">Развозная и разносная торговля </t>
  </si>
  <si>
    <t>Количество работников,   вкл. инд. предпринимателя</t>
  </si>
  <si>
    <t xml:space="preserve">Оказание услуг общественного питания через объекты организации общественного питания, имеющие залы обслуживания посетителей </t>
  </si>
  <si>
    <t xml:space="preserve">Площадь зала обслуживания </t>
  </si>
  <si>
    <t>-детские кафе и столовые (не торгующие алкогольной продукцией)</t>
  </si>
  <si>
    <t>Оказание услуг  общественного питания через объекты организации общественного питания, не имеющие залов обслуживания посетителей</t>
  </si>
  <si>
    <t>Распространение наружной рекламы с испоьзованием рекламных конструкций (за исключением рекламных конструкций с автоматической сменой изображения и электронных табло)</t>
  </si>
  <si>
    <t xml:space="preserve">Площадь информационного поля </t>
  </si>
  <si>
    <t xml:space="preserve">Распространение наружной рекламы с использованием рекламных конструкций с автоматической сменой изображения   </t>
  </si>
  <si>
    <t xml:space="preserve">Распространение наружной рекламы посредством электронных табло  </t>
  </si>
  <si>
    <t>Площадь информационного поля</t>
  </si>
  <si>
    <t>Размещение рекламы на транспортных средствах</t>
  </si>
  <si>
    <t>Количество транспортных средств, на которых размещена реклама</t>
  </si>
  <si>
    <t>Оказание услуг по временному размещению и проживанию</t>
  </si>
  <si>
    <t xml:space="preserve">Общая площадь помещения для временного размещения и проживания </t>
  </si>
  <si>
    <t>Количество переданных во временное владение и (или) в пользование торговых мест, объектов нестационарной торговой сети, объектов организации общественного питания</t>
  </si>
  <si>
    <t xml:space="preserve">Площадь переданного во временное владение и (или) в пользование торгового места, объекта нестационарной торговой сети, объекта организации общественного питания </t>
  </si>
  <si>
    <t>Оказание услуг по передаче во временное владение и (или) в пользование земельных участков для размещения объектов стационарной и нестационарной торговой сети, а также объектов организации общественного питания, если площадь земельного участка не превышает 10 квадратных метров</t>
  </si>
  <si>
    <t>Количество переданных во временное владение и (или) в пользование земельных участков</t>
  </si>
  <si>
    <t>Оказание услуг по передаче во временное владение и (или) в пользование земельных участков для размещения объектов стационарной и нестационарной торговой сети, а также объектов организации общественного питания, если площадь земельного участка превышает 10 квадратных метров</t>
  </si>
  <si>
    <t xml:space="preserve">Площадь переданного во временное владение и (или) в пользование земельного участка </t>
  </si>
  <si>
    <t xml:space="preserve">                            Прогнозные показатели</t>
  </si>
  <si>
    <t>социально-экономического развития муниципального образования</t>
  </si>
  <si>
    <t xml:space="preserve">  Раздел «АГРОПРОМЫШЛЕННЫЙ КОМПЛЕКС»  </t>
  </si>
  <si>
    <r>
      <t xml:space="preserve">                                                                                                                </t>
    </r>
    <r>
      <rPr>
        <b/>
        <sz val="11"/>
        <rFont val="Times New Roman CYR"/>
        <family val="0"/>
      </rPr>
      <t xml:space="preserve">                                                                                     Форма 1 АПК</t>
    </r>
  </si>
  <si>
    <t>Единицы измерения</t>
  </si>
  <si>
    <t xml:space="preserve">Количество сельскохозяйственных предприятий - всего </t>
  </si>
  <si>
    <t>из них: государственные предприятия</t>
  </si>
  <si>
    <t>-”-</t>
  </si>
  <si>
    <t>Число крестьянских (фермерских) хозяйств</t>
  </si>
  <si>
    <r>
      <t>Валовая продукция сельского хозяйства</t>
    </r>
    <r>
      <rPr>
        <b/>
        <sz val="9.5"/>
        <rFont val="Times New Roman"/>
        <family val="1"/>
      </rPr>
      <t>,</t>
    </r>
    <r>
      <rPr>
        <b/>
        <sz val="9.5"/>
        <rFont val="Times New Roman CYR"/>
        <family val="0"/>
      </rPr>
      <t xml:space="preserve"> всего (все категории хозяйств) </t>
    </r>
  </si>
  <si>
    <r>
      <t xml:space="preserve">     </t>
    </r>
    <r>
      <rPr>
        <sz val="9.5"/>
        <rFont val="Times New Roman CYR"/>
        <family val="0"/>
      </rPr>
      <t>в действующих ценах*</t>
    </r>
  </si>
  <si>
    <t>млн. руб.</t>
  </si>
  <si>
    <t xml:space="preserve">     в сопоставимых ценах **</t>
  </si>
  <si>
    <t xml:space="preserve">     к предыдущему  году</t>
  </si>
  <si>
    <r>
      <t>Из общего объема валовой продукции продукция:</t>
    </r>
    <r>
      <rPr>
        <b/>
        <sz val="9.5"/>
        <rFont val="Times New Roman CYR"/>
        <family val="0"/>
      </rPr>
      <t xml:space="preserve">      </t>
    </r>
  </si>
  <si>
    <t xml:space="preserve">сельскохозяйственных предприятий:  </t>
  </si>
  <si>
    <t xml:space="preserve">          в действующих ценах  </t>
  </si>
  <si>
    <t xml:space="preserve">          в сопоставимых ценах</t>
  </si>
  <si>
    <r>
      <t xml:space="preserve">         </t>
    </r>
    <r>
      <rPr>
        <sz val="9.5"/>
        <rFont val="Times New Roman CYR"/>
        <family val="0"/>
      </rPr>
      <t xml:space="preserve"> к предыдущему  году</t>
    </r>
  </si>
  <si>
    <t xml:space="preserve">крестьянских  (фермерских) хозяйств: </t>
  </si>
  <si>
    <t xml:space="preserve">          в действующих ценах              </t>
  </si>
  <si>
    <t xml:space="preserve">           к предыдущему   году </t>
  </si>
  <si>
    <t xml:space="preserve">хозяйств населения: </t>
  </si>
  <si>
    <t xml:space="preserve">          к предыдущему   году </t>
  </si>
  <si>
    <t>Производство основных видов сельскохозяйственной  продукции всеми категориями хозяйств:</t>
  </si>
  <si>
    <t>Зерно (в весе после доработки)</t>
  </si>
  <si>
    <t>Тонн</t>
  </si>
  <si>
    <t>Картофель</t>
  </si>
  <si>
    <t>Овощи</t>
  </si>
  <si>
    <t>Льноволокно</t>
  </si>
  <si>
    <t>Скот и птица - всего (в живом весе)</t>
  </si>
  <si>
    <t xml:space="preserve">в том числе:   </t>
  </si>
  <si>
    <t xml:space="preserve">       крупного рогатого скота</t>
  </si>
  <si>
    <t xml:space="preserve">       свиней</t>
  </si>
  <si>
    <t xml:space="preserve">       овец и коз</t>
  </si>
  <si>
    <t xml:space="preserve">       птицы</t>
  </si>
  <si>
    <t xml:space="preserve">       прочих видов</t>
  </si>
  <si>
    <t xml:space="preserve">Молоко </t>
  </si>
  <si>
    <t>Яйца</t>
  </si>
  <si>
    <t>Млн.шт.</t>
  </si>
  <si>
    <t>Шерсть (в физическом весе)</t>
  </si>
  <si>
    <t>центнеров</t>
  </si>
  <si>
    <t>в сельскохозяйственных предприятиях (включая подсобные хозяйства):</t>
  </si>
  <si>
    <t xml:space="preserve">Овощи </t>
  </si>
  <si>
    <t>Скот и птица (в живом весе)</t>
  </si>
  <si>
    <t>Молоко</t>
  </si>
  <si>
    <t xml:space="preserve">Шерсть </t>
  </si>
  <si>
    <t>в крестьянских (фермерских) хозяйствах:</t>
  </si>
  <si>
    <t xml:space="preserve">в хозяйствах населения: </t>
  </si>
  <si>
    <t>Скот и птица - (в живом весе)</t>
  </si>
  <si>
    <t>Посевные площади во всех категориях хозяйств:*)</t>
  </si>
  <si>
    <r>
      <t xml:space="preserve"> </t>
    </r>
    <r>
      <rPr>
        <sz val="9.5"/>
        <rFont val="Times New Roman CYR"/>
        <family val="0"/>
      </rPr>
      <t>Пашня в обработке (посев+пар)</t>
    </r>
  </si>
  <si>
    <t>Га</t>
  </si>
  <si>
    <t xml:space="preserve"> Посевная площадь – всего</t>
  </si>
  <si>
    <t xml:space="preserve">      из нее:зерновые  культуры</t>
  </si>
  <si>
    <t xml:space="preserve">    в том числе:</t>
  </si>
  <si>
    <t xml:space="preserve">        Пшеница</t>
  </si>
  <si>
    <t xml:space="preserve">                    из нее озимая</t>
  </si>
  <si>
    <t>Зернобобовые</t>
  </si>
  <si>
    <t>Технические культуры – всего</t>
  </si>
  <si>
    <t xml:space="preserve">в том числе:  </t>
  </si>
  <si>
    <t xml:space="preserve">          рапс</t>
  </si>
  <si>
    <t xml:space="preserve">          лен-долгунец</t>
  </si>
  <si>
    <t>Кормовые культуры – всего</t>
  </si>
  <si>
    <t>Производство кормов в пересчете на кормовые единицы в сельскохозяйственных предприятиях</t>
  </si>
  <si>
    <t>Тыс.тонн корм.  ед.</t>
  </si>
  <si>
    <t>цн.к.ед.</t>
  </si>
  <si>
    <t>Производство продукции звероводства</t>
  </si>
  <si>
    <t>Тыс.руб.</t>
  </si>
  <si>
    <t>Производство шкурок в звероводческих хозяйствах</t>
  </si>
  <si>
    <t xml:space="preserve">         Норки</t>
  </si>
  <si>
    <t>Тыс. шт.</t>
  </si>
  <si>
    <t xml:space="preserve">         Песца</t>
  </si>
  <si>
    <t xml:space="preserve">         Лисицы</t>
  </si>
  <si>
    <t xml:space="preserve">         Хоря</t>
  </si>
  <si>
    <r>
      <t>Численность поголовья скота и птицы на конец года во всех категориях хозяйств:</t>
    </r>
    <r>
      <rPr>
        <sz val="9.5"/>
        <rFont val="Times New Roman"/>
        <family val="1"/>
      </rPr>
      <t xml:space="preserve">                                                             </t>
    </r>
  </si>
  <si>
    <t>Крупный рогатый скот</t>
  </si>
  <si>
    <t>Голов</t>
  </si>
  <si>
    <t xml:space="preserve">  в том числе: коровы</t>
  </si>
  <si>
    <t>Свиньи</t>
  </si>
  <si>
    <t>Овцы и козы</t>
  </si>
  <si>
    <t>Птица всех возрастов</t>
  </si>
  <si>
    <t>Лошади</t>
  </si>
  <si>
    <t>Пчелы</t>
  </si>
  <si>
    <t>Т. семей</t>
  </si>
  <si>
    <t xml:space="preserve"> Доходы – всего (строка 1=строки 2+3+4+8)</t>
  </si>
  <si>
    <t>социальные выплаты - всего                                        (строка 4=строки 5+6+7)</t>
  </si>
  <si>
    <t>Денежные доходы населения  для расчета реальных располагаемых денежных доходов населения                   (строка 9 = строка 1 – 15)</t>
  </si>
  <si>
    <t>Расходы и сбережения – всего (строка11=строки 12+15+16)</t>
  </si>
  <si>
    <t>покупка товаров и оплата услуг                  (строка 12=строки 13+14)</t>
  </si>
  <si>
    <t>Превышение доходов над расходами (+), или расходов над доходами (-) (строка 17 = строка1-строка11)</t>
  </si>
  <si>
    <t>Справочно: среднегодовая численность населения  (из формы "Труд" строка 1)</t>
  </si>
  <si>
    <t>Среднедушевые месячные денежные доходы (строка19 = строка1 делится на строку 18 и на 12)</t>
  </si>
  <si>
    <t xml:space="preserve">     дети одиноких родителей</t>
  </si>
  <si>
    <t>№ п/п</t>
  </si>
  <si>
    <t>2.</t>
  </si>
  <si>
    <t>3.</t>
  </si>
  <si>
    <t>4.</t>
  </si>
  <si>
    <t>5.</t>
  </si>
  <si>
    <t>6.</t>
  </si>
  <si>
    <t>7.</t>
  </si>
  <si>
    <t>7.1</t>
  </si>
  <si>
    <t>7.2</t>
  </si>
  <si>
    <t>8.</t>
  </si>
  <si>
    <t>8.1</t>
  </si>
  <si>
    <t>8.2</t>
  </si>
  <si>
    <t>9.</t>
  </si>
  <si>
    <t>10.</t>
  </si>
  <si>
    <t>10.1</t>
  </si>
  <si>
    <t>10.2</t>
  </si>
  <si>
    <t>11.</t>
  </si>
  <si>
    <t>12.</t>
  </si>
  <si>
    <t>12.1</t>
  </si>
  <si>
    <t>12.2</t>
  </si>
  <si>
    <t>12.3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</si>
  <si>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</si>
  <si>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</si>
  <si>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</si>
  <si>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</si>
  <si>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</si>
  <si>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</si>
  <si>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</si>
  <si>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</si>
  <si>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</si>
  <si>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</si>
  <si>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 xml:space="preserve">Прогнозные показатели </t>
  </si>
  <si>
    <t xml:space="preserve">социально-экономического развития   муниципального образования </t>
  </si>
  <si>
    <t xml:space="preserve">  «Спировский  район» на 2011 год и на период до  2013 года</t>
  </si>
  <si>
    <t xml:space="preserve">      </t>
  </si>
  <si>
    <r>
      <t xml:space="preserve">       Раздел «</t>
    </r>
    <r>
      <rPr>
        <b/>
        <sz val="12"/>
        <rFont val="Times New Roman CYR"/>
        <family val="0"/>
      </rPr>
      <t>Развитие  социальной сферы</t>
    </r>
    <r>
      <rPr>
        <b/>
        <sz val="11"/>
        <rFont val="Times New Roman CYR"/>
        <family val="0"/>
      </rPr>
      <t xml:space="preserve"> »</t>
    </r>
  </si>
  <si>
    <t>(Жилищно-коммунальное хозяйство)</t>
  </si>
  <si>
    <r>
      <t xml:space="preserve">                                                                                                                                       </t>
    </r>
    <r>
      <rPr>
        <b/>
        <sz val="12"/>
        <rFont val="Times New Roman CYR"/>
        <family val="0"/>
      </rPr>
      <t xml:space="preserve">   </t>
    </r>
  </si>
  <si>
    <t>п.п</t>
  </si>
  <si>
    <t xml:space="preserve">               Наименование показателей</t>
  </si>
  <si>
    <t>Един.</t>
  </si>
  <si>
    <t>измер.</t>
  </si>
  <si>
    <t>2009 год</t>
  </si>
  <si>
    <t xml:space="preserve">факт </t>
  </si>
  <si>
    <t>2010год</t>
  </si>
  <si>
    <t>Стоимость предоставляемых населению жилищно-коммунальных услуг, рассчитанная по экономически обоснованным тарифам</t>
  </si>
  <si>
    <t>млн.</t>
  </si>
  <si>
    <t>Фактический уровень платежей  населения за жилое помещение и коммунальные услуги</t>
  </si>
  <si>
    <t xml:space="preserve"> %</t>
  </si>
  <si>
    <t>Собираемость платежей граждан за ЖКУ</t>
  </si>
  <si>
    <t xml:space="preserve">4.  </t>
  </si>
  <si>
    <t xml:space="preserve">Общая площадь жилищного фонда </t>
  </si>
  <si>
    <t>(на конец года)</t>
  </si>
  <si>
    <t>тыс.</t>
  </si>
  <si>
    <t xml:space="preserve">  в т.ч. муниципального  </t>
  </si>
  <si>
    <t xml:space="preserve">    -“-</t>
  </si>
  <si>
    <t xml:space="preserve"> Приемка ведомственного  жилищного фонда в  муниципальную собственность </t>
  </si>
  <si>
    <t>-</t>
  </si>
  <si>
    <t>Наличие  товариществ собственников жилья (на конец года)</t>
  </si>
  <si>
    <r>
      <t xml:space="preserve">Кол–во </t>
    </r>
    <r>
      <rPr>
        <sz val="11"/>
        <rFont val="Times New Roman CYR"/>
        <family val="0"/>
      </rPr>
      <t xml:space="preserve">   тыс.кв.м</t>
    </r>
  </si>
  <si>
    <t>в т.ч.  во вновь построенном жилфонде</t>
  </si>
  <si>
    <t xml:space="preserve">    </t>
  </si>
  <si>
    <t>Площадь ветхого и аварийного   жилфонда</t>
  </si>
  <si>
    <t>тыс.кв.м</t>
  </si>
  <si>
    <t xml:space="preserve">в т.ч.    из общей площади  </t>
  </si>
  <si>
    <t>муниципального  жилфонда</t>
  </si>
  <si>
    <t>-“-</t>
  </si>
  <si>
    <t xml:space="preserve">  Выбытие жилищного фонда </t>
  </si>
  <si>
    <t>тыс.кв.м.</t>
  </si>
  <si>
    <t xml:space="preserve">       в т.ч.   муниципального </t>
  </si>
  <si>
    <t>- “ -</t>
  </si>
  <si>
    <t xml:space="preserve">«Спировский район»  на 2011 год и на период до  2013 года </t>
  </si>
  <si>
    <r>
      <t>Раздел «</t>
    </r>
    <r>
      <rPr>
        <b/>
        <sz val="12"/>
        <rFont val="Times New Roman CYR"/>
        <family val="0"/>
      </rPr>
      <t>X.  Развитие  социальной сферы</t>
    </r>
    <r>
      <rPr>
        <b/>
        <sz val="11"/>
        <rFont val="Times New Roman"/>
        <family val="1"/>
      </rPr>
      <t>»</t>
    </r>
  </si>
  <si>
    <t>2009  год</t>
  </si>
  <si>
    <t>факт (оценка)</t>
  </si>
  <si>
    <t>Число больничных учреждений</t>
  </si>
  <si>
    <t>Число больничных коек</t>
  </si>
  <si>
    <t>коек</t>
  </si>
  <si>
    <t>в том числе, коек стационаров дневного пребывания</t>
  </si>
  <si>
    <t>Число пролеченных больных в стационарах дневного пребывания</t>
  </si>
  <si>
    <t>в год</t>
  </si>
  <si>
    <t xml:space="preserve">Обеспеченность больничными койками </t>
  </si>
  <si>
    <t>коек на 10 тыс.</t>
  </si>
  <si>
    <t>жителей</t>
  </si>
  <si>
    <t>Число амбулаторно-поликлинических учреждений</t>
  </si>
  <si>
    <t>единиц / посещений в смену</t>
  </si>
  <si>
    <t xml:space="preserve">Обеспеченность амбулаторно-поликлиническими учреждениями  </t>
  </si>
  <si>
    <t xml:space="preserve">посещений в смену </t>
  </si>
  <si>
    <t>на 10 тыс.</t>
  </si>
  <si>
    <t>ФАП</t>
  </si>
  <si>
    <t>Число офисов врачей общей практики</t>
  </si>
  <si>
    <t xml:space="preserve">Численность врачей,  всего </t>
  </si>
  <si>
    <r>
      <t xml:space="preserve">в том числе: </t>
    </r>
    <r>
      <rPr>
        <sz val="11"/>
        <rFont val="Times New Roman"/>
        <family val="1"/>
      </rPr>
      <t xml:space="preserve">- </t>
    </r>
    <r>
      <rPr>
        <sz val="11"/>
        <rFont val="Times New Roman CYR"/>
        <family val="0"/>
      </rPr>
      <t>врачей, имеющих частную практику</t>
    </r>
  </si>
  <si>
    <t>- семейных врачей (врачей общей практики)</t>
  </si>
  <si>
    <t>2</t>
  </si>
  <si>
    <t>4</t>
  </si>
  <si>
    <t xml:space="preserve">Обеспеченность врачами </t>
  </si>
  <si>
    <t xml:space="preserve">врачей </t>
  </si>
  <si>
    <t>16,9</t>
  </si>
  <si>
    <t>16,7</t>
  </si>
  <si>
    <t>17,1</t>
  </si>
  <si>
    <t>Численность среднего медицинского персонала</t>
  </si>
  <si>
    <t>93</t>
  </si>
  <si>
    <t xml:space="preserve">Обеспеченность средним медицинским персоналом </t>
  </si>
  <si>
    <t xml:space="preserve">человек </t>
  </si>
  <si>
    <t xml:space="preserve"> на 10 тыс. жителей</t>
  </si>
  <si>
    <t>75,0</t>
  </si>
  <si>
    <t>76,2</t>
  </si>
  <si>
    <t>77,5</t>
  </si>
  <si>
    <t>78,8</t>
  </si>
  <si>
    <t>79,4</t>
  </si>
  <si>
    <t>Число дошкольных образовательных учреждений, всего</t>
  </si>
  <si>
    <t>единиц/</t>
  </si>
  <si>
    <t xml:space="preserve"> мест</t>
  </si>
  <si>
    <t>5</t>
  </si>
  <si>
    <t>291</t>
  </si>
  <si>
    <t>331</t>
  </si>
  <si>
    <t>Численность детей дошкольного возраста (1 - 6 лет)</t>
  </si>
  <si>
    <t>детей</t>
  </si>
  <si>
    <t>841</t>
  </si>
  <si>
    <t>862</t>
  </si>
  <si>
    <t>884</t>
  </si>
  <si>
    <t>904</t>
  </si>
  <si>
    <t>925</t>
  </si>
  <si>
    <t>Численность  детей в дошкольных образовательных учреждениях</t>
  </si>
  <si>
    <t>343</t>
  </si>
  <si>
    <t>19..</t>
  </si>
  <si>
    <t xml:space="preserve">Обеспеченность дошкольными образовательными  учреждениями </t>
  </si>
  <si>
    <t>Мест</t>
  </si>
  <si>
    <t xml:space="preserve"> на 100 детей дошкольного возраста  </t>
  </si>
  <si>
    <t>(1- 6 лет)</t>
  </si>
  <si>
    <t>35</t>
  </si>
  <si>
    <t>34</t>
  </si>
  <si>
    <t>33</t>
  </si>
  <si>
    <t>37</t>
  </si>
  <si>
    <t>36</t>
  </si>
  <si>
    <t>Число общеобразовательных школ, всего</t>
  </si>
  <si>
    <t>мест</t>
  </si>
  <si>
    <t>8</t>
  </si>
  <si>
    <t>1921</t>
  </si>
  <si>
    <t>Число общеобразовательных школ на селе</t>
  </si>
  <si>
    <t>616</t>
  </si>
  <si>
    <t>Численность учащихся в дневных общеобразовательных школах</t>
  </si>
  <si>
    <t>1087</t>
  </si>
  <si>
    <t>1085</t>
  </si>
  <si>
    <t>1107</t>
  </si>
  <si>
    <t>1095</t>
  </si>
  <si>
    <t>1090</t>
  </si>
  <si>
    <t>23.</t>
  </si>
  <si>
    <t xml:space="preserve">   в том числе:  на селе</t>
  </si>
  <si>
    <t>242</t>
  </si>
  <si>
    <t>230</t>
  </si>
  <si>
    <t>227</t>
  </si>
  <si>
    <t>220</t>
  </si>
  <si>
    <t>24.</t>
  </si>
  <si>
    <t>Численность учащихся  дневных общеобразовательных школ, занимающихся в первую смену</t>
  </si>
  <si>
    <t>25.</t>
  </si>
  <si>
    <t xml:space="preserve">  в том числе: город</t>
  </si>
  <si>
    <t>845</t>
  </si>
  <si>
    <t>843</t>
  </si>
  <si>
    <t>877</t>
  </si>
  <si>
    <t>868</t>
  </si>
  <si>
    <t>892</t>
  </si>
  <si>
    <t>26.</t>
  </si>
  <si>
    <t xml:space="preserve">                        село</t>
  </si>
  <si>
    <t>27.</t>
  </si>
  <si>
    <t>Число учреждений культурно -досугового типа</t>
  </si>
  <si>
    <t xml:space="preserve">единиц </t>
  </si>
  <si>
    <t>14</t>
  </si>
  <si>
    <t>2070</t>
  </si>
  <si>
    <t>28.</t>
  </si>
  <si>
    <t>Обеспеченность учреждениями культурно - досугового типа</t>
  </si>
  <si>
    <t>учреждений  на 100 тыс. населения</t>
  </si>
  <si>
    <t>112,9</t>
  </si>
  <si>
    <t>114,8</t>
  </si>
  <si>
    <t>116,7</t>
  </si>
  <si>
    <t>118,6</t>
  </si>
  <si>
    <t>119,7</t>
  </si>
  <si>
    <t>29.</t>
  </si>
  <si>
    <t>Число публичных библиотек</t>
  </si>
  <si>
    <t xml:space="preserve">единиц / </t>
  </si>
  <si>
    <t>тыс томов</t>
  </si>
  <si>
    <t>18</t>
  </si>
  <si>
    <t>153,15</t>
  </si>
  <si>
    <t>17</t>
  </si>
  <si>
    <t>149,84</t>
  </si>
  <si>
    <t>148,6</t>
  </si>
  <si>
    <t>147,6</t>
  </si>
  <si>
    <t>146,6</t>
  </si>
  <si>
    <t>30.</t>
  </si>
  <si>
    <t>Обеспеченность общедоступными библиотеками</t>
  </si>
  <si>
    <t xml:space="preserve">учреждений  на 100 тыс. населения  </t>
  </si>
  <si>
    <t>145,2</t>
  </si>
  <si>
    <t>139,3</t>
  </si>
  <si>
    <t>141,7</t>
  </si>
  <si>
    <t>144,1</t>
  </si>
  <si>
    <t>145,3</t>
  </si>
  <si>
    <t>Наличие автономных учреждений:</t>
  </si>
  <si>
    <t>31.</t>
  </si>
  <si>
    <t>здравоохранения</t>
  </si>
  <si>
    <t xml:space="preserve"> -</t>
  </si>
  <si>
    <t>32.</t>
  </si>
  <si>
    <t>образования</t>
  </si>
  <si>
    <t>33.</t>
  </si>
  <si>
    <t>культуры</t>
  </si>
  <si>
    <t>34.</t>
  </si>
  <si>
    <t xml:space="preserve">социальной защиты населения </t>
  </si>
  <si>
    <t>35.</t>
  </si>
  <si>
    <t>физической культуры и спорта</t>
  </si>
  <si>
    <t>Ввод в действие объектов социальной сферы:</t>
  </si>
  <si>
    <t>36.</t>
  </si>
  <si>
    <t>- дошкольных образовательных учреждений</t>
  </si>
  <si>
    <t>единиц /</t>
  </si>
  <si>
    <t>45</t>
  </si>
  <si>
    <t>37.</t>
  </si>
  <si>
    <t xml:space="preserve">- учреждений общего образования </t>
  </si>
  <si>
    <t>38.</t>
  </si>
  <si>
    <t>- больниц</t>
  </si>
  <si>
    <t>39.</t>
  </si>
  <si>
    <t>- амбулаторно-поликлинических учреждений</t>
  </si>
  <si>
    <t>посещений в смену</t>
  </si>
  <si>
    <t>40.</t>
  </si>
  <si>
    <t>- библиотек</t>
  </si>
  <si>
    <t>41.</t>
  </si>
  <si>
    <t>- клубных учреждений</t>
  </si>
  <si>
    <t>42.</t>
  </si>
  <si>
    <t>Выбытие объектов социальной сферы:</t>
  </si>
  <si>
    <t>43.</t>
  </si>
  <si>
    <t>44.</t>
  </si>
  <si>
    <t>- учреждений общего образования</t>
  </si>
  <si>
    <t>45.</t>
  </si>
  <si>
    <t>46.</t>
  </si>
  <si>
    <t>47.</t>
  </si>
  <si>
    <t>1</t>
  </si>
  <si>
    <t>48.</t>
  </si>
  <si>
    <t>- учреждений культурно -досугового типа</t>
  </si>
  <si>
    <t xml:space="preserve">   "Спировский район" на 2011 год и на период до 2013 года</t>
  </si>
  <si>
    <t>Раздел  "Потребительский рынок"</t>
  </si>
  <si>
    <t>№п/п</t>
  </si>
  <si>
    <t xml:space="preserve">2009 г.    отчет </t>
  </si>
  <si>
    <t>2010 г. оценка</t>
  </si>
  <si>
    <t>2011 г. прогноз</t>
  </si>
  <si>
    <t>2012 г. прогноз</t>
  </si>
  <si>
    <t>2013г. прогноз</t>
  </si>
  <si>
    <t>I вариант</t>
  </si>
  <si>
    <t>Оборот розничной торговли (все каналы реализации)</t>
  </si>
  <si>
    <t>млн руб. в ценах соответствующих лет</t>
  </si>
  <si>
    <t>Индекс физического объема оборота розничной торговли</t>
  </si>
  <si>
    <t>в % к предыдущему году в сопоставимых ценах</t>
  </si>
  <si>
    <t>Индекс-дефлятор оборота розничной торговли</t>
  </si>
  <si>
    <t>% к предыдущему году</t>
  </si>
  <si>
    <t>Оборот общественного питания</t>
  </si>
  <si>
    <t>Индекс физического объема оборота общественного питания</t>
  </si>
  <si>
    <t>Индекс-дефлятор оборота общественного питания</t>
  </si>
  <si>
    <t>Объем платных услуг населению</t>
  </si>
  <si>
    <t>Индекс физического объема платных услуг населению</t>
  </si>
  <si>
    <t>% к предыдущему году в сопоставимых ценах</t>
  </si>
  <si>
    <t>Индекс-дефлятор по платным услугам</t>
  </si>
  <si>
    <t>Итого потребительские расходы  (строка 10 = строка 1+4+7)</t>
  </si>
  <si>
    <t xml:space="preserve">Прогнозные показатели социально-экономического развития муниципального образования </t>
  </si>
  <si>
    <t>«Спировский район» на 2011 год и на период до 2013 года</t>
  </si>
  <si>
    <t xml:space="preserve">Раздел «Потребительский рынок" </t>
  </si>
  <si>
    <t xml:space="preserve">Объем платных услуг населению по отдельным видам услуг </t>
  </si>
  <si>
    <t xml:space="preserve">2008 год факт </t>
  </si>
  <si>
    <t>2009 год оценка</t>
  </si>
  <si>
    <t>2010 год оценка</t>
  </si>
  <si>
    <t>2011 год прогноз</t>
  </si>
  <si>
    <t>Объем бытовых услуг населению</t>
  </si>
  <si>
    <t xml:space="preserve">млн  руб. </t>
  </si>
  <si>
    <t>в % к пред. году в сопоставимых ценах</t>
  </si>
  <si>
    <t>индекс цен и тарифов в % к пред. году</t>
  </si>
  <si>
    <t>Объем жилищных услуг населению</t>
  </si>
  <si>
    <t xml:space="preserve">млн руб. </t>
  </si>
  <si>
    <t>Объем коммунальных услуг населению</t>
  </si>
  <si>
    <t xml:space="preserve">«Спировский район»  на 2011 год и на период до  2013года </t>
  </si>
  <si>
    <r>
      <t>Раздел «</t>
    </r>
    <r>
      <rPr>
        <b/>
        <sz val="13"/>
        <rFont val="Times New Roman"/>
        <family val="1"/>
      </rPr>
      <t>Охрана окружающей среды</t>
    </r>
    <r>
      <rPr>
        <b/>
        <sz val="11"/>
        <rFont val="Times New Roman"/>
        <family val="1"/>
      </rPr>
      <t xml:space="preserve"> »</t>
    </r>
  </si>
  <si>
    <t>2009 г.</t>
  </si>
  <si>
    <t>2010 г.</t>
  </si>
  <si>
    <t xml:space="preserve">оценка </t>
  </si>
  <si>
    <t>2011 г.</t>
  </si>
  <si>
    <t>2012 г.</t>
  </si>
  <si>
    <t>2013 г.</t>
  </si>
  <si>
    <t>Инвестиции в основной капитал, направленные на охрану окружающей среды и рациональное использование природных ресурсов за счет всех источников финансирования</t>
  </si>
  <si>
    <t xml:space="preserve">              из них за счет:</t>
  </si>
  <si>
    <t xml:space="preserve">  -  средств федерального бюджета</t>
  </si>
  <si>
    <t xml:space="preserve">  -  средств областного бюджета</t>
  </si>
  <si>
    <t xml:space="preserve">  -  средств местного бюджета</t>
  </si>
  <si>
    <t xml:space="preserve">  -  собственных средств предприятия</t>
  </si>
  <si>
    <t xml:space="preserve">  -  иных привлеченных средств</t>
  </si>
  <si>
    <t>Сброс загрязненных сточных вод в поверхностные водные объекты</t>
  </si>
  <si>
    <t>куб.м.</t>
  </si>
  <si>
    <t>Объем водопотребления (использования свежей воды)</t>
  </si>
  <si>
    <t>Объем оборотного и повторно-последовательного использования воды</t>
  </si>
  <si>
    <t>Выбросы загрязняющих веществ в атмосферный воздух, отходящих от стационарных источников</t>
  </si>
  <si>
    <t>тыс.т.</t>
  </si>
  <si>
    <t xml:space="preserve">  «Спировский район»</t>
  </si>
  <si>
    <t xml:space="preserve">на 2011 год и на период до 2013 года </t>
  </si>
  <si>
    <t>Раздел «ИНВЕСТИЦИИ»</t>
  </si>
  <si>
    <t>Единица</t>
  </si>
  <si>
    <t xml:space="preserve"> измерения</t>
  </si>
  <si>
    <t xml:space="preserve">Факт </t>
  </si>
  <si>
    <t>Индекс-дефлятор</t>
  </si>
  <si>
    <t>% к пред.году</t>
  </si>
  <si>
    <t>Объем инвестиций (в основной капитал) за счет всех источников финансирования - всего</t>
  </si>
  <si>
    <t>тыс.руб.</t>
  </si>
  <si>
    <t>в ценах соответств.лет</t>
  </si>
  <si>
    <t>45 739</t>
  </si>
  <si>
    <t>46 517</t>
  </si>
  <si>
    <t>48 377</t>
  </si>
  <si>
    <t>51 570</t>
  </si>
  <si>
    <t>в % к пред.</t>
  </si>
  <si>
    <t>году в сопостав.</t>
  </si>
  <si>
    <t>ценах</t>
  </si>
  <si>
    <t>Инвестиции в основной капитал за счет всех источников финансирования (без субъектов малого предпринимательства и параметров неформальной экономики) - всего</t>
  </si>
  <si>
    <t>17 788</t>
  </si>
  <si>
    <t>38 718</t>
  </si>
  <si>
    <t>в 2,1 раза</t>
  </si>
  <si>
    <t>.</t>
  </si>
  <si>
    <t>в том числе по  видам экономической деятельности:</t>
  </si>
  <si>
    <t>1 187</t>
  </si>
  <si>
    <t>1 000</t>
  </si>
  <si>
    <t>Из них:</t>
  </si>
  <si>
    <t>:ООО «Индустрия»</t>
  </si>
  <si>
    <t>3 115</t>
  </si>
  <si>
    <t>18 895</t>
  </si>
  <si>
    <t>17 070</t>
  </si>
  <si>
    <t>в 6 раз</t>
  </si>
  <si>
    <t>в 3,8 раза</t>
  </si>
  <si>
    <t>Операции с недвижимым имуществом, аренда и предоставление услуг</t>
  </si>
  <si>
    <t>4 964</t>
  </si>
  <si>
    <t>году в сопостав</t>
  </si>
  <si>
    <t>1 563</t>
  </si>
  <si>
    <t>16 000</t>
  </si>
  <si>
    <t>в 16 раз</t>
  </si>
  <si>
    <t>19 000</t>
  </si>
  <si>
    <t>в 51 раз</t>
  </si>
  <si>
    <t xml:space="preserve">Инвестиции в основной капитал по  источникам финансирова-ния без субъектов малого предпринимательства и параметров неформальной деятельности: </t>
  </si>
  <si>
    <t xml:space="preserve">Собственные средства предприятий </t>
  </si>
  <si>
    <t>3 166</t>
  </si>
  <si>
    <t>1 625</t>
  </si>
  <si>
    <t>1 350</t>
  </si>
  <si>
    <t>1 450</t>
  </si>
  <si>
    <t xml:space="preserve">        из них:</t>
  </si>
  <si>
    <t xml:space="preserve">   </t>
  </si>
  <si>
    <t xml:space="preserve">   прибыль</t>
  </si>
  <si>
    <t>1 572</t>
  </si>
  <si>
    <t xml:space="preserve">    амортизация</t>
  </si>
  <si>
    <t>1 469</t>
  </si>
  <si>
    <t>Средства областного бюджета</t>
  </si>
  <si>
    <t>8 517</t>
  </si>
  <si>
    <t>14 968</t>
  </si>
  <si>
    <t>28 890</t>
  </si>
  <si>
    <t>16 445</t>
  </si>
  <si>
    <t>Средства местного бюджета</t>
  </si>
  <si>
    <t xml:space="preserve"> 5 230</t>
  </si>
  <si>
    <t>12 030</t>
  </si>
  <si>
    <t>8 925</t>
  </si>
  <si>
    <t>в 2,3 раза</t>
  </si>
  <si>
    <t>в 1,7 раза</t>
  </si>
  <si>
    <t>Средства федерального бюджета</t>
  </si>
  <si>
    <t>10 895</t>
  </si>
  <si>
    <t>в 23 раза</t>
  </si>
  <si>
    <t>Средства внебюджетных фондов</t>
  </si>
  <si>
    <t>в 4,2 раза</t>
  </si>
  <si>
    <t>Кредиты банков</t>
  </si>
  <si>
    <t>кредиты иностранных банков</t>
  </si>
  <si>
    <t>Заемные средства других организаций</t>
  </si>
  <si>
    <t>Прочие источники</t>
  </si>
  <si>
    <t>Объем  работ, выполненных по виду деятельности «строительство»</t>
  </si>
  <si>
    <t>13 678</t>
  </si>
  <si>
    <t xml:space="preserve">Иностранные инвестиции </t>
  </si>
  <si>
    <t>тыс.дола-ров.</t>
  </si>
  <si>
    <t xml:space="preserve">Ввод в действие новых основных фондов </t>
  </si>
  <si>
    <t xml:space="preserve"> в ценах соответствующих лет</t>
  </si>
  <si>
    <t>Ввод в эксплуатацию жилых домов за счет всех источников финансирования</t>
  </si>
  <si>
    <t>кв.м.</t>
  </si>
  <si>
    <t>за счет местных бюджетов</t>
  </si>
  <si>
    <t>индивидуальными застройщиками</t>
  </si>
  <si>
    <t xml:space="preserve">Прогнозные показатели социально-экономического развития муниципального образования на 2011 год и на период до 2013 года </t>
  </si>
  <si>
    <t xml:space="preserve"> «Спировский район»</t>
  </si>
  <si>
    <t>Раздел «Финансы»</t>
  </si>
  <si>
    <t>Таблица 1</t>
  </si>
  <si>
    <t>Определение стоимости имущества, подлежащего налогообложению за 2009 год в целом по «самостоятельным» организациям и филиалам юридических лиц</t>
  </si>
  <si>
    <t>№ п.п.</t>
  </si>
  <si>
    <t xml:space="preserve">Тыс. руб., </t>
  </si>
  <si>
    <t>Начислено налога на имущество организаций по форме налоговой отчетности № 1-НМ (код строки 1570)</t>
  </si>
  <si>
    <t>Стоимость налогооблагаемого имущества за 2009 г.</t>
  </si>
  <si>
    <t>(стр. 1  / 2,2  х  100%);</t>
  </si>
  <si>
    <t>Начислено налога на имущество организаций за январь-сентябрь 2009 г. по форме налоговой отчетности № 1-НМ (код строки 1430)</t>
  </si>
  <si>
    <t>Начислено налога на имущество организаций за 4 квартал 2009 г.</t>
  </si>
  <si>
    <t xml:space="preserve">(стр. 1 – стр. 3) </t>
  </si>
  <si>
    <t>Налогооблагаемая база за 4 квартал 2009 года  (стр. 4 / 2,2 х 100%)</t>
  </si>
  <si>
    <t>Удельный вес налогооблагаемой базы 4 квартала в налогооблагаемой базе в целом за 2009 год (стр. 5 / стр.2 х 100%)</t>
  </si>
  <si>
    <t>Стоимость имущества, подлежащая налогообложению за 2008 год</t>
  </si>
  <si>
    <t>«Спировский район»</t>
  </si>
  <si>
    <t>Таблица 2</t>
  </si>
  <si>
    <t xml:space="preserve">Определение стоимости имущества, подлежащего налогообложению по «самостоятельным» налогоплательщикам и филиалам юридических лиц </t>
  </si>
  <si>
    <t>на 2010-2013 годы</t>
  </si>
  <si>
    <t>п.п.</t>
  </si>
  <si>
    <t>год</t>
  </si>
  <si>
    <t>год прогноз</t>
  </si>
  <si>
    <t xml:space="preserve"> год прогноз</t>
  </si>
  <si>
    <t>Стоимость имущества, всего по муниципальному образованию</t>
  </si>
  <si>
    <t>581 942</t>
  </si>
  <si>
    <t>611 039</t>
  </si>
  <si>
    <t>641 590</t>
  </si>
  <si>
    <t>673 671</t>
  </si>
  <si>
    <t>Стоимость имущества, не облагаемая   налогом, всего по муниципальному образованию</t>
  </si>
  <si>
    <t>214 260</t>
  </si>
  <si>
    <t>224 973</t>
  </si>
  <si>
    <t>236 221</t>
  </si>
  <si>
    <t>248 033</t>
  </si>
  <si>
    <t>Стоимость имущества, подлежащая налогообложению, всего по муниципальному образованию за январь-декабрь</t>
  </si>
  <si>
    <t>367 682</t>
  </si>
  <si>
    <t>386 066</t>
  </si>
  <si>
    <t>405 369</t>
  </si>
  <si>
    <t>425 638</t>
  </si>
  <si>
    <t>Ставка налога на имущество</t>
  </si>
  <si>
    <t>Сумма налога на имущество, всего по муниципальному образованию за январь-декабрь</t>
  </si>
  <si>
    <t>8 089</t>
  </si>
  <si>
    <t>8 493</t>
  </si>
  <si>
    <t>8 918</t>
  </si>
  <si>
    <t>9 364</t>
  </si>
  <si>
    <t>Стоимость имущества, подлежащая налогообложению, всего по муниципальному образованию за 4 квартал</t>
  </si>
  <si>
    <t>75 455</t>
  </si>
  <si>
    <t>79 228</t>
  </si>
  <si>
    <t>83 189</t>
  </si>
  <si>
    <t>87 349</t>
  </si>
  <si>
    <t xml:space="preserve">  « Спировский район»</t>
  </si>
  <si>
    <t>Определение налогооблагаемой прибыли муниципального образования за 2009 год (без учета прибыли по рентабельным сельскохозяйственным организациям)</t>
  </si>
  <si>
    <t>Тыс. рублей, %</t>
  </si>
  <si>
    <t>1. Начислено налога на прибыль в консолидированный бюджет Тверской области по форме налоговой отчетности № 1-НМ за 2009 год (код строки 1060)</t>
  </si>
  <si>
    <t>2. Ставка налога на прибыль в консолидированный бюджет Тверской области в 2009 году, %</t>
  </si>
  <si>
    <t>3. Налогооблагаемая прибыль за 2009 год, определенная через начисленную сумму налога (стр. 1 / 18,0% x 100%)</t>
  </si>
  <si>
    <t>4. Налогооблагаемая прибыль по сельскохозяйственным товаропроизводителям за 2009 год (соответствует показателю, переданному в отдел экономики отраслей материального производства)</t>
  </si>
  <si>
    <t>5. Налогооблагаемая прибыль по муниципальному образованию за 2009 год за минусом прибыли по сельскохозяйственным товаропроизводителям</t>
  </si>
  <si>
    <t>(стр.3 – стр. 4)</t>
  </si>
  <si>
    <t>6. Удельный вес в общей сумме прибыли  (рассчетно, либо на основании данных, использованных при прогнозировании налогооблагаемой прибыли на 2010 год):</t>
  </si>
  <si>
    <t>а) «самостоятельных налогоплательщиков»;</t>
  </si>
  <si>
    <t>б) филиалов юридических лиц.</t>
  </si>
  <si>
    <t>7. Налогооблагаемая прибыль «собственных» налогоплательщиков муниципального образования за 2009 год (стр. 5 * стр. 6а)</t>
  </si>
  <si>
    <t>8. Налогооблагаемая прибыль филиалов юридических лиц за 2009 год</t>
  </si>
  <si>
    <t>(стр. 5 - стр. 7)</t>
  </si>
  <si>
    <t>9. Начислено налога на прибыль в консолидированный бюджет Тверской области по форме налоговой отчетности № 1-НМ за январь-сентябрь 2009 года (код строки 1060)</t>
  </si>
  <si>
    <t>10. Налогооблагаемая прибыль за январь-сентябрь 2009 года (стр.9 / 18,0 * 100)</t>
  </si>
  <si>
    <t>11. Удельный вес налогооблагаемой прибыли за январь-сентябрь 2009 года в общей сумме прибыли в целом за 2009 год  (стр. 10 / стр. 3), %</t>
  </si>
  <si>
    <t>Прогнозные показатели социально-экономического развития муниципального образования на 2011 год и на период до 2013 года</t>
  </si>
  <si>
    <t xml:space="preserve"> « Спировский район»</t>
  </si>
  <si>
    <t>Определение налогооблагаемой прибыли по «собственным» налогоплательщикам муниципального образования на период до 2013 года</t>
  </si>
  <si>
    <t>Виды экономической</t>
  </si>
  <si>
    <t>деятельности</t>
  </si>
  <si>
    <t xml:space="preserve">2010 год </t>
  </si>
  <si>
    <t xml:space="preserve">прогноз </t>
  </si>
  <si>
    <t>Тыс. рублей</t>
  </si>
  <si>
    <t>Уд. вес, %</t>
  </si>
  <si>
    <t>Вида деятельности в  общей  сумме</t>
  </si>
  <si>
    <t>Организации в виде деятельности</t>
  </si>
  <si>
    <t>1. Обрабатывающие производства - всего</t>
  </si>
  <si>
    <t>2.Оптовая и розничная торговля -  всего</t>
  </si>
  <si>
    <t>3. Прочие виды  экономической деятельности, всего</t>
  </si>
  <si>
    <t>4. Итого налогооблагаемая прибыль по муниципальному образованию за январь- декабрь</t>
  </si>
  <si>
    <t>5. Итого налогооблагаемая прибыль по муниципальному образованию за январь- сентябрь</t>
  </si>
  <si>
    <t>Таблица 3</t>
  </si>
  <si>
    <t>Определение налогооблагаемой прибыли филиалов</t>
  </si>
  <si>
    <t xml:space="preserve"> юридических лиц, головной офис которых находится за пределами муниципального образования на период до 2013 года </t>
  </si>
  <si>
    <t>Наименование организации</t>
  </si>
  <si>
    <t>Всего по филиалам за год</t>
  </si>
  <si>
    <t>Всего по филиалам за 9 месяцев</t>
  </si>
  <si>
    <r>
      <t xml:space="preserve">города (района) СПИРОВСКИЙ РАЙОН на период до 2013 года      </t>
    </r>
    <r>
      <rPr>
        <b/>
        <sz val="13"/>
        <rFont val="Times New Roman"/>
        <family val="1"/>
      </rPr>
      <t>РАЗДЕЛ "ТРУД"</t>
    </r>
  </si>
  <si>
    <r>
      <t xml:space="preserve">2009 </t>
    </r>
    <r>
      <rPr>
        <b/>
        <sz val="12"/>
        <rFont val="Times New Roman CYR"/>
        <family val="0"/>
      </rPr>
      <t>год -оценка</t>
    </r>
  </si>
  <si>
    <t>2010 год -оценка</t>
  </si>
  <si>
    <t>2011 год -прогноз</t>
  </si>
  <si>
    <t>2012 год -прогноз</t>
  </si>
  <si>
    <t>Город (район) "Спировский район"</t>
  </si>
  <si>
    <t xml:space="preserve">на  период до 2013 года </t>
  </si>
  <si>
    <t xml:space="preserve">       Денежные  доходы и расходы населения</t>
  </si>
  <si>
    <t xml:space="preserve">2009 год </t>
  </si>
  <si>
    <t>на 2011 год и на период до 2013 года</t>
  </si>
  <si>
    <t>Средняя цена 2009г.           за  1 ед. продукции, тыс. руб.</t>
  </si>
  <si>
    <t>Производство продукции в сопоставимых ценах 2009 года и индексы промышленного производства                                            к предыдущему году в %</t>
  </si>
  <si>
    <t>2008 год отчет</t>
  </si>
  <si>
    <t>индекс промыш.производства, %</t>
  </si>
  <si>
    <t xml:space="preserve">в том числе по предприятиям :                           </t>
  </si>
  <si>
    <t>Спировское ПОБ "Хлебокомбинат"</t>
  </si>
  <si>
    <t>Изделия хлебобулочные длительного хранения, изделия хлебобулочные пониженной влажности, полуфабрикаты хлебобулочные</t>
  </si>
  <si>
    <t>Газеты (экземпляров,тираж условный \в 4-х полосном исчислении формата А2\)</t>
  </si>
  <si>
    <t xml:space="preserve">в том числе по предприятиям :      </t>
  </si>
  <si>
    <t>ООО "Металлосервис"</t>
  </si>
  <si>
    <t>Выработка теплоэнергии</t>
  </si>
  <si>
    <t>тыс. Гкал</t>
  </si>
  <si>
    <t>ООО "Гортепло"</t>
  </si>
  <si>
    <t>Спировское МУПОРКХ</t>
  </si>
  <si>
    <t>137.97</t>
  </si>
  <si>
    <t>38.93</t>
  </si>
  <si>
    <t>103.7</t>
  </si>
  <si>
    <t xml:space="preserve">        Рожь (тритикале)</t>
  </si>
  <si>
    <t>1.762</t>
  </si>
  <si>
    <t>район « Спировский»</t>
  </si>
  <si>
    <t xml:space="preserve">город (район)  Спировский район на 2011 год и на период до 2013 года </t>
  </si>
  <si>
    <t>Раздел «Малое предпринимательство»</t>
  </si>
  <si>
    <t>Городское поселение п.Спирово</t>
  </si>
  <si>
    <t>Выдропужское сельское поселение</t>
  </si>
  <si>
    <t>Козловское сельское поселение</t>
  </si>
  <si>
    <t>Краснознаменское поселение</t>
  </si>
  <si>
    <t>Пеньковское сельское поселение</t>
  </si>
  <si>
    <t>Прогнозные показатели социаьно-экономического развития муниципального образования</t>
  </si>
  <si>
    <t>"Спировский район" на 2011 год и на период до 2013 года</t>
  </si>
  <si>
    <t xml:space="preserve">                                                        Раздел "Показатели для исчисления единого налога на вмененный доход для отдельных видов деятельности на 2011-2013 годы"</t>
  </si>
  <si>
    <t>2008 год (отчет)</t>
  </si>
  <si>
    <t>2009 год (отчет)</t>
  </si>
  <si>
    <t>2010 год (оценка)</t>
  </si>
  <si>
    <t>2011 год (прогноз)</t>
  </si>
  <si>
    <t>2012 год (прогноз)</t>
  </si>
  <si>
    <t xml:space="preserve">Розничная торговля, осуществляемая в  в объектах стационарной торговой сети, а также в объектах нестационарной торговой сети, площадь торгового места в которых не превышает 5 кв.м           </t>
  </si>
  <si>
    <t xml:space="preserve">Розничная торговля, осуществляемая в  в объектах стационарной торговой сети, а также в объектах нестационарной торговой сети, площадь торгового места в которых превышает 5 кв.м     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</si>
</sst>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55">
    <font>
      <sz val="10"/>
      <name val="Arial Cyr"/>
      <family val="0"/>
    </font>
    <font>
      <b/>
      <sz val="12"/>
      <name val="Times New Roman"/>
      <family val="1"/>
    </font>
    <font>
      <b/>
      <sz val="12"/>
      <name val="Times New Roman CYR"/>
      <family val="0"/>
    </font>
    <font>
      <sz val="12"/>
      <name val="Times New Roman"/>
      <family val="1"/>
    </font>
    <font>
      <sz val="10"/>
      <name val="Times New Roman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name val="Arial Cyr"/>
      <family val="0"/>
    </font>
    <font>
      <b/>
      <u val="single"/>
      <sz val="11.4"/>
      <name val="Times New Roman"/>
      <family val="1"/>
    </font>
    <font>
      <b/>
      <i/>
      <u val="single"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7.5"/>
      <name val="Times New Roman"/>
      <family val="1"/>
    </font>
    <font>
      <b/>
      <sz val="12.5"/>
      <name val="Times New Roman CYR"/>
      <family val="0"/>
    </font>
    <font>
      <b/>
      <sz val="11"/>
      <name val="Times New Roman CYR"/>
      <family val="0"/>
    </font>
    <font>
      <sz val="9.5"/>
      <name val="Times New Roman CYR"/>
      <family val="0"/>
    </font>
    <font>
      <sz val="9.5"/>
      <name val="Times New Roman"/>
      <family val="1"/>
    </font>
    <font>
      <b/>
      <sz val="9.5"/>
      <name val="Times New Roman CYR"/>
      <family val="0"/>
    </font>
    <font>
      <b/>
      <sz val="9.5"/>
      <name val="Times New Roman"/>
      <family val="1"/>
    </font>
    <font>
      <b/>
      <sz val="10"/>
      <name val="Arial Cyr"/>
      <family val="0"/>
    </font>
    <font>
      <b/>
      <u val="single"/>
      <sz val="10"/>
      <name val="Arial Cyr"/>
      <family val="0"/>
    </font>
    <font>
      <u val="single"/>
      <sz val="10"/>
      <name val="Arial Cyr"/>
      <family val="0"/>
    </font>
    <font>
      <b/>
      <sz val="10"/>
      <name val="Times New Roman CYR"/>
      <family val="0"/>
    </font>
    <font>
      <sz val="12"/>
      <name val="Times New Roman CYR"/>
      <family val="0"/>
    </font>
    <font>
      <b/>
      <sz val="9"/>
      <name val="Times New Roman CYR"/>
      <family val="0"/>
    </font>
    <font>
      <b/>
      <sz val="8"/>
      <name val="Times New Roman CYR"/>
      <family val="0"/>
    </font>
    <font>
      <sz val="11"/>
      <name val="Times New Roman CYR"/>
      <family val="0"/>
    </font>
    <font>
      <u val="single"/>
      <sz val="11"/>
      <name val="Times New Roman CYR"/>
      <family val="0"/>
    </font>
    <font>
      <i/>
      <sz val="13"/>
      <name val="Times New Roman CYR"/>
      <family val="0"/>
    </font>
    <font>
      <sz val="9"/>
      <name val="Times New Roman CYR"/>
      <family val="0"/>
    </font>
    <font>
      <i/>
      <sz val="11"/>
      <name val="Times New Roman CYR"/>
      <family val="0"/>
    </font>
    <font>
      <i/>
      <sz val="9"/>
      <name val="Times New Roman CYR"/>
      <family val="0"/>
    </font>
    <font>
      <b/>
      <sz val="9"/>
      <name val="Arial Cyr"/>
      <family val="2"/>
    </font>
    <font>
      <sz val="8"/>
      <name val="Arial Cyr"/>
      <family val="2"/>
    </font>
    <font>
      <b/>
      <sz val="8"/>
      <name val="Arial Cyr"/>
      <family val="0"/>
    </font>
    <font>
      <b/>
      <sz val="13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8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left" vertical="top" wrapText="1" inden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16" fontId="3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vertical="top" wrapText="1"/>
      <protection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top" wrapText="1"/>
      <protection hidden="1"/>
    </xf>
    <xf numFmtId="0" fontId="3" fillId="0" borderId="2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left" vertical="top" wrapText="1" indent="1"/>
      <protection locked="0"/>
    </xf>
    <xf numFmtId="1" fontId="3" fillId="0" borderId="1" xfId="0" applyNumberFormat="1" applyFont="1" applyBorder="1" applyAlignment="1" applyProtection="1">
      <alignment vertical="top" wrapText="1"/>
      <protection locked="0"/>
    </xf>
    <xf numFmtId="1" fontId="3" fillId="0" borderId="1" xfId="0" applyNumberFormat="1" applyFont="1" applyBorder="1" applyAlignment="1" applyProtection="1">
      <alignment vertical="top" wrapText="1"/>
      <protection/>
    </xf>
    <xf numFmtId="164" fontId="3" fillId="0" borderId="1" xfId="0" applyNumberFormat="1" applyFont="1" applyBorder="1" applyAlignment="1" applyProtection="1">
      <alignment vertical="top" wrapText="1"/>
      <protection hidden="1"/>
    </xf>
    <xf numFmtId="0" fontId="7" fillId="0" borderId="3" xfId="0" applyFont="1" applyBorder="1" applyAlignment="1" applyProtection="1">
      <alignment vertical="top" wrapText="1"/>
      <protection locked="0"/>
    </xf>
    <xf numFmtId="0" fontId="1" fillId="0" borderId="4" xfId="0" applyFont="1" applyBorder="1" applyAlignment="1" applyProtection="1">
      <alignment horizontal="left" vertical="top" wrapText="1" indent="4"/>
      <protection locked="0"/>
    </xf>
    <xf numFmtId="2" fontId="3" fillId="0" borderId="1" xfId="0" applyNumberFormat="1" applyFont="1" applyBorder="1" applyAlignment="1" applyProtection="1">
      <alignment vertical="top" wrapText="1"/>
      <protection hidden="1"/>
    </xf>
    <xf numFmtId="0" fontId="10" fillId="0" borderId="3" xfId="0" applyFont="1" applyBorder="1" applyAlignment="1" applyProtection="1">
      <alignment vertical="top" wrapText="1"/>
      <protection locked="0"/>
    </xf>
    <xf numFmtId="0" fontId="6" fillId="0" borderId="4" xfId="0" applyFont="1" applyBorder="1" applyAlignment="1" applyProtection="1">
      <alignment horizontal="left" vertical="top" wrapText="1" indent="4"/>
      <protection locked="0"/>
    </xf>
    <xf numFmtId="0" fontId="0" fillId="0" borderId="1" xfId="0" applyBorder="1" applyAlignment="1">
      <alignment/>
    </xf>
    <xf numFmtId="0" fontId="5" fillId="0" borderId="1" xfId="0" applyFont="1" applyFill="1" applyBorder="1" applyAlignment="1" applyProtection="1">
      <alignment horizontal="center" vertical="top" wrapText="1"/>
      <protection/>
    </xf>
    <xf numFmtId="0" fontId="1" fillId="0" borderId="5" xfId="0" applyFont="1" applyFill="1" applyBorder="1" applyAlignment="1" applyProtection="1">
      <alignment horizontal="left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1" fillId="0" borderId="6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 indent="1"/>
    </xf>
    <xf numFmtId="14" fontId="1" fillId="0" borderId="1" xfId="0" applyNumberFormat="1" applyFont="1" applyFill="1" applyBorder="1" applyAlignment="1" applyProtection="1">
      <alignment horizontal="center" vertical="top" wrapText="1"/>
      <protection/>
    </xf>
    <xf numFmtId="49" fontId="1" fillId="0" borderId="5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/>
    </xf>
    <xf numFmtId="0" fontId="15" fillId="0" borderId="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8" xfId="0" applyFont="1" applyBorder="1" applyAlignment="1">
      <alignment vertical="top" wrapText="1"/>
    </xf>
    <xf numFmtId="0" fontId="15" fillId="0" borderId="8" xfId="0" applyFont="1" applyBorder="1" applyAlignment="1">
      <alignment horizontal="justify" vertical="top" wrapText="1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49" fontId="19" fillId="0" borderId="1" xfId="0" applyNumberFormat="1" applyFont="1" applyBorder="1" applyAlignment="1">
      <alignment vertical="top" wrapText="1"/>
    </xf>
    <xf numFmtId="0" fontId="20" fillId="0" borderId="0" xfId="0" applyFont="1" applyAlignment="1">
      <alignment horizontal="center"/>
    </xf>
    <xf numFmtId="0" fontId="22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25" fillId="0" borderId="1" xfId="0" applyFont="1" applyBorder="1" applyAlignment="1">
      <alignment vertical="top" wrapText="1"/>
    </xf>
    <xf numFmtId="0" fontId="25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vertical="top" wrapText="1"/>
    </xf>
    <xf numFmtId="0" fontId="22" fillId="0" borderId="1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0" fillId="0" borderId="0" xfId="0" applyAlignment="1" applyProtection="1">
      <alignment/>
      <protection hidden="1"/>
    </xf>
    <xf numFmtId="0" fontId="26" fillId="0" borderId="0" xfId="0" applyFont="1" applyAlignment="1" applyProtection="1">
      <alignment horizontal="center" wrapText="1"/>
      <protection hidden="1"/>
    </xf>
    <xf numFmtId="0" fontId="26" fillId="0" borderId="0" xfId="0" applyFont="1" applyAlignment="1" applyProtection="1">
      <alignment wrapText="1"/>
      <protection hidden="1"/>
    </xf>
    <xf numFmtId="0" fontId="0" fillId="0" borderId="0" xfId="0" applyAlignment="1">
      <alignment/>
    </xf>
    <xf numFmtId="0" fontId="26" fillId="0" borderId="0" xfId="0" applyFont="1" applyAlignment="1" applyProtection="1">
      <alignment horizontal="left" wrapText="1"/>
      <protection locked="0"/>
    </xf>
    <xf numFmtId="0" fontId="0" fillId="0" borderId="0" xfId="0" applyAlignment="1">
      <alignment horizontal="left"/>
    </xf>
    <xf numFmtId="0" fontId="27" fillId="0" borderId="0" xfId="0" applyFont="1" applyAlignment="1" applyProtection="1">
      <alignment wrapText="1"/>
      <protection locked="0"/>
    </xf>
    <xf numFmtId="0" fontId="28" fillId="0" borderId="0" xfId="0" applyFont="1" applyAlignment="1">
      <alignment/>
    </xf>
    <xf numFmtId="0" fontId="26" fillId="0" borderId="0" xfId="0" applyFont="1" applyAlignment="1" applyProtection="1">
      <alignment horizontal="center"/>
      <protection hidden="1"/>
    </xf>
    <xf numFmtId="0" fontId="26" fillId="0" borderId="0" xfId="0" applyFont="1" applyAlignment="1" applyProtection="1">
      <alignment/>
      <protection hidden="1"/>
    </xf>
    <xf numFmtId="0" fontId="12" fillId="0" borderId="1" xfId="0" applyFont="1" applyBorder="1" applyAlignment="1" applyProtection="1">
      <alignment horizontal="center" vertical="top" wrapText="1"/>
      <protection hidden="1"/>
    </xf>
    <xf numFmtId="0" fontId="15" fillId="0" borderId="1" xfId="0" applyFont="1" applyBorder="1" applyAlignment="1" applyProtection="1">
      <alignment horizontal="center" vertical="top" wrapText="1"/>
      <protection hidden="1"/>
    </xf>
    <xf numFmtId="0" fontId="0" fillId="0" borderId="1" xfId="0" applyBorder="1" applyAlignment="1" applyProtection="1">
      <alignment horizontal="center"/>
      <protection hidden="1"/>
    </xf>
    <xf numFmtId="0" fontId="15" fillId="0" borderId="1" xfId="0" applyFont="1" applyFill="1" applyBorder="1" applyAlignment="1" applyProtection="1">
      <alignment horizontal="center" vertical="top" wrapText="1"/>
      <protection hidden="1"/>
    </xf>
    <xf numFmtId="0" fontId="12" fillId="0" borderId="1" xfId="0" applyFont="1" applyBorder="1" applyAlignment="1" applyProtection="1">
      <alignment vertical="top" wrapText="1"/>
      <protection hidden="1"/>
    </xf>
    <xf numFmtId="164" fontId="12" fillId="0" borderId="1" xfId="0" applyNumberFormat="1" applyFont="1" applyBorder="1" applyAlignment="1" applyProtection="1">
      <alignment horizontal="center" vertical="top" wrapText="1"/>
      <protection hidden="1"/>
    </xf>
    <xf numFmtId="0" fontId="15" fillId="0" borderId="1" xfId="0" applyFont="1" applyBorder="1" applyAlignment="1" applyProtection="1">
      <alignment vertical="top" wrapText="1"/>
      <protection hidden="1"/>
    </xf>
    <xf numFmtId="164" fontId="15" fillId="0" borderId="1" xfId="0" applyNumberFormat="1" applyFont="1" applyBorder="1" applyAlignment="1" applyProtection="1">
      <alignment horizontal="center" vertical="top" wrapText="1"/>
      <protection hidden="1"/>
    </xf>
    <xf numFmtId="164" fontId="15" fillId="0" borderId="1" xfId="0" applyNumberFormat="1" applyFont="1" applyBorder="1" applyAlignment="1" applyProtection="1">
      <alignment horizontal="center" vertical="top" wrapText="1"/>
      <protection locked="0"/>
    </xf>
    <xf numFmtId="164" fontId="15" fillId="0" borderId="1" xfId="0" applyNumberFormat="1" applyFont="1" applyBorder="1" applyAlignment="1" applyProtection="1">
      <alignment horizontal="center" vertical="top" wrapText="1"/>
      <protection/>
    </xf>
    <xf numFmtId="0" fontId="14" fillId="0" borderId="1" xfId="0" applyFont="1" applyBorder="1" applyAlignment="1" applyProtection="1">
      <alignment vertical="top" wrapText="1"/>
      <protection hidden="1"/>
    </xf>
    <xf numFmtId="0" fontId="14" fillId="0" borderId="1" xfId="0" applyFont="1" applyBorder="1" applyAlignment="1" applyProtection="1">
      <alignment horizontal="center" vertical="top" wrapText="1"/>
      <protection hidden="1"/>
    </xf>
    <xf numFmtId="0" fontId="15" fillId="0" borderId="1" xfId="0" applyFont="1" applyBorder="1" applyAlignment="1" applyProtection="1">
      <alignment horizontal="center" vertical="top" wrapText="1"/>
      <protection/>
    </xf>
    <xf numFmtId="0" fontId="5" fillId="0" borderId="1" xfId="0" applyFont="1" applyFill="1" applyBorder="1" applyAlignment="1">
      <alignment horizontal="center" wrapText="1"/>
    </xf>
    <xf numFmtId="16" fontId="19" fillId="0" borderId="1" xfId="0" applyNumberFormat="1" applyFont="1" applyBorder="1" applyAlignment="1">
      <alignment vertical="top" wrapText="1"/>
    </xf>
    <xf numFmtId="0" fontId="26" fillId="0" borderId="0" xfId="0" applyFont="1" applyAlignment="1" applyProtection="1">
      <alignment horizontal="left"/>
      <protection hidden="1"/>
    </xf>
    <xf numFmtId="0" fontId="36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9" fillId="0" borderId="10" xfId="0" applyFont="1" applyBorder="1" applyAlignment="1">
      <alignment horizontal="center" wrapText="1"/>
    </xf>
    <xf numFmtId="0" fontId="29" fillId="0" borderId="9" xfId="0" applyFont="1" applyBorder="1" applyAlignment="1">
      <alignment horizontal="center" wrapText="1"/>
    </xf>
    <xf numFmtId="0" fontId="29" fillId="0" borderId="7" xfId="0" applyFont="1" applyBorder="1" applyAlignment="1">
      <alignment horizontal="center" wrapText="1"/>
    </xf>
    <xf numFmtId="0" fontId="29" fillId="0" borderId="8" xfId="0" applyFont="1" applyBorder="1" applyAlignment="1">
      <alignment horizontal="center" wrapText="1"/>
    </xf>
    <xf numFmtId="0" fontId="31" fillId="0" borderId="7" xfId="0" applyFont="1" applyBorder="1" applyAlignment="1">
      <alignment horizontal="center" wrapText="1"/>
    </xf>
    <xf numFmtId="0" fontId="31" fillId="0" borderId="8" xfId="0" applyFont="1" applyBorder="1" applyAlignment="1">
      <alignment horizontal="center" wrapText="1"/>
    </xf>
    <xf numFmtId="0" fontId="32" fillId="0" borderId="9" xfId="0" applyFont="1" applyBorder="1" applyAlignment="1">
      <alignment horizontal="center" vertical="top" wrapText="1"/>
    </xf>
    <xf numFmtId="0" fontId="32" fillId="0" borderId="8" xfId="0" applyFont="1" applyBorder="1" applyAlignment="1">
      <alignment horizontal="center" vertical="top" wrapText="1"/>
    </xf>
    <xf numFmtId="0" fontId="32" fillId="0" borderId="8" xfId="0" applyFont="1" applyBorder="1" applyAlignment="1">
      <alignment horizontal="center" wrapText="1"/>
    </xf>
    <xf numFmtId="0" fontId="33" fillId="0" borderId="11" xfId="0" applyFont="1" applyBorder="1" applyAlignment="1">
      <alignment vertical="top" wrapText="1"/>
    </xf>
    <xf numFmtId="0" fontId="33" fillId="0" borderId="11" xfId="0" applyFont="1" applyBorder="1" applyAlignment="1">
      <alignment horizontal="center" vertical="top" wrapText="1"/>
    </xf>
    <xf numFmtId="0" fontId="33" fillId="0" borderId="8" xfId="0" applyFont="1" applyBorder="1" applyAlignment="1">
      <alignment horizontal="center" vertical="top" wrapText="1"/>
    </xf>
    <xf numFmtId="0" fontId="33" fillId="0" borderId="8" xfId="0" applyFont="1" applyBorder="1" applyAlignment="1">
      <alignment vertical="top" wrapText="1"/>
    </xf>
    <xf numFmtId="0" fontId="33" fillId="0" borderId="11" xfId="0" applyFont="1" applyBorder="1" applyAlignment="1">
      <alignment horizontal="justify" vertical="top" wrapText="1"/>
    </xf>
    <xf numFmtId="0" fontId="33" fillId="0" borderId="8" xfId="0" applyFont="1" applyBorder="1" applyAlignment="1">
      <alignment horizontal="justify" vertical="top" wrapText="1"/>
    </xf>
    <xf numFmtId="0" fontId="33" fillId="0" borderId="9" xfId="0" applyFont="1" applyBorder="1" applyAlignment="1">
      <alignment horizontal="center" wrapText="1"/>
    </xf>
    <xf numFmtId="0" fontId="33" fillId="0" borderId="8" xfId="0" applyFont="1" applyBorder="1" applyAlignment="1">
      <alignment wrapText="1"/>
    </xf>
    <xf numFmtId="0" fontId="33" fillId="0" borderId="8" xfId="0" applyFont="1" applyBorder="1" applyAlignment="1">
      <alignment horizontal="center" wrapText="1"/>
    </xf>
    <xf numFmtId="0" fontId="33" fillId="0" borderId="8" xfId="0" applyFont="1" applyBorder="1" applyAlignment="1">
      <alignment horizontal="justify" wrapText="1"/>
    </xf>
    <xf numFmtId="0" fontId="33" fillId="0" borderId="9" xfId="0" applyFont="1" applyBorder="1" applyAlignment="1">
      <alignment horizontal="center" vertical="top" wrapText="1"/>
    </xf>
    <xf numFmtId="0" fontId="21" fillId="0" borderId="8" xfId="0" applyFont="1" applyBorder="1" applyAlignment="1">
      <alignment horizontal="center" wrapText="1"/>
    </xf>
    <xf numFmtId="0" fontId="35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8" xfId="0" applyBorder="1" applyAlignment="1">
      <alignment vertical="top" wrapText="1"/>
    </xf>
    <xf numFmtId="0" fontId="36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6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8" fillId="0" borderId="11" xfId="0" applyFont="1" applyBorder="1" applyAlignment="1">
      <alignment horizontal="center" vertical="top" wrapText="1"/>
    </xf>
    <xf numFmtId="0" fontId="38" fillId="0" borderId="8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37" fillId="0" borderId="8" xfId="0" applyFont="1" applyBorder="1" applyAlignment="1">
      <alignment vertical="top" wrapText="1"/>
    </xf>
    <xf numFmtId="0" fontId="11" fillId="0" borderId="9" xfId="0" applyFont="1" applyBorder="1" applyAlignment="1">
      <alignment horizontal="center" vertical="top" wrapText="1"/>
    </xf>
    <xf numFmtId="0" fontId="0" fillId="0" borderId="5" xfId="0" applyBorder="1" applyAlignment="1">
      <alignment vertical="center" wrapText="1"/>
    </xf>
    <xf numFmtId="0" fontId="40" fillId="2" borderId="12" xfId="0" applyFont="1" applyFill="1" applyBorder="1" applyAlignment="1" applyProtection="1">
      <alignment horizontal="center" wrapText="1"/>
      <protection/>
    </xf>
    <xf numFmtId="0" fontId="40" fillId="2" borderId="1" xfId="0" applyFont="1" applyFill="1" applyBorder="1" applyAlignment="1" applyProtection="1">
      <alignment horizontal="center" wrapText="1"/>
      <protection/>
    </xf>
    <xf numFmtId="0" fontId="41" fillId="2" borderId="1" xfId="0" applyFont="1" applyFill="1" applyBorder="1" applyAlignment="1" applyProtection="1">
      <alignment horizontal="center" vertical="center" wrapText="1"/>
      <protection/>
    </xf>
    <xf numFmtId="0" fontId="26" fillId="2" borderId="12" xfId="0" applyFont="1" applyFill="1" applyBorder="1" applyAlignment="1" applyProtection="1">
      <alignment horizontal="justify" vertical="center" wrapText="1"/>
      <protection hidden="1"/>
    </xf>
    <xf numFmtId="0" fontId="41" fillId="2" borderId="1" xfId="0" applyFont="1" applyFill="1" applyBorder="1" applyAlignment="1" applyProtection="1">
      <alignment horizontal="center" vertical="center" wrapText="1"/>
      <protection hidden="1"/>
    </xf>
    <xf numFmtId="164" fontId="26" fillId="0" borderId="1" xfId="0" applyNumberFormat="1" applyFont="1" applyBorder="1" applyAlignment="1" applyProtection="1">
      <alignment/>
      <protection hidden="1" locked="0"/>
    </xf>
    <xf numFmtId="0" fontId="40" fillId="2" borderId="1" xfId="0" applyFont="1" applyFill="1" applyBorder="1" applyAlignment="1" applyProtection="1">
      <alignment horizontal="center" vertical="center" wrapText="1"/>
      <protection/>
    </xf>
    <xf numFmtId="0" fontId="40" fillId="2" borderId="12" xfId="0" applyFont="1" applyFill="1" applyBorder="1" applyAlignment="1" applyProtection="1">
      <alignment horizontal="justify" vertical="center" wrapText="1"/>
      <protection hidden="1"/>
    </xf>
    <xf numFmtId="0" fontId="40" fillId="2" borderId="1" xfId="0" applyFont="1" applyFill="1" applyBorder="1" applyAlignment="1" applyProtection="1">
      <alignment horizontal="center" vertical="center" wrapText="1"/>
      <protection hidden="1"/>
    </xf>
    <xf numFmtId="2" fontId="0" fillId="0" borderId="1" xfId="0" applyNumberFormat="1" applyBorder="1" applyAlignment="1" applyProtection="1">
      <alignment horizontal="center"/>
      <protection hidden="1" locked="0"/>
    </xf>
    <xf numFmtId="164" fontId="0" fillId="0" borderId="1" xfId="0" applyNumberFormat="1" applyFont="1" applyBorder="1" applyAlignment="1" applyProtection="1">
      <alignment/>
      <protection hidden="1" locked="0"/>
    </xf>
    <xf numFmtId="0" fontId="3" fillId="0" borderId="9" xfId="0" applyFont="1" applyBorder="1" applyAlignment="1">
      <alignment horizontal="center" vertical="top" wrapText="1"/>
    </xf>
    <xf numFmtId="0" fontId="37" fillId="0" borderId="10" xfId="0" applyFont="1" applyBorder="1" applyAlignment="1">
      <alignment vertical="top" wrapText="1"/>
    </xf>
    <xf numFmtId="0" fontId="37" fillId="0" borderId="9" xfId="0" applyFont="1" applyBorder="1" applyAlignment="1">
      <alignment vertical="top" wrapText="1"/>
    </xf>
    <xf numFmtId="0" fontId="36" fillId="0" borderId="13" xfId="0" applyFont="1" applyBorder="1" applyAlignment="1">
      <alignment horizontal="center" vertical="top" wrapText="1"/>
    </xf>
    <xf numFmtId="0" fontId="37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164" fontId="0" fillId="2" borderId="1" xfId="0" applyNumberFormat="1" applyFont="1" applyFill="1" applyBorder="1" applyAlignment="1" applyProtection="1">
      <alignment horizontal="right" wrapText="1"/>
      <protection/>
    </xf>
    <xf numFmtId="164" fontId="0" fillId="2" borderId="1" xfId="0" applyNumberFormat="1" applyFont="1" applyFill="1" applyBorder="1" applyAlignment="1" applyProtection="1">
      <alignment horizontal="right" wrapText="1"/>
      <protection locked="0"/>
    </xf>
    <xf numFmtId="164" fontId="26" fillId="2" borderId="1" xfId="0" applyNumberFormat="1" applyFont="1" applyFill="1" applyBorder="1" applyAlignment="1" applyProtection="1">
      <alignment horizontal="right" wrapText="1"/>
      <protection hidden="1"/>
    </xf>
    <xf numFmtId="0" fontId="40" fillId="2" borderId="14" xfId="0" applyFont="1" applyFill="1" applyBorder="1" applyAlignment="1" applyProtection="1">
      <alignment horizontal="center" vertical="center" wrapText="1"/>
      <protection/>
    </xf>
    <xf numFmtId="0" fontId="40" fillId="2" borderId="15" xfId="0" applyFont="1" applyFill="1" applyBorder="1" applyAlignment="1" applyProtection="1">
      <alignment horizontal="justify" vertical="center" wrapText="1"/>
      <protection hidden="1"/>
    </xf>
    <xf numFmtId="0" fontId="40" fillId="2" borderId="14" xfId="0" applyFont="1" applyFill="1" applyBorder="1" applyAlignment="1" applyProtection="1">
      <alignment horizontal="center" vertical="center" wrapText="1"/>
      <protection hidden="1"/>
    </xf>
    <xf numFmtId="164" fontId="0" fillId="2" borderId="14" xfId="0" applyNumberFormat="1" applyFont="1" applyFill="1" applyBorder="1" applyAlignment="1" applyProtection="1">
      <alignment horizontal="right" wrapText="1"/>
      <protection/>
    </xf>
    <xf numFmtId="164" fontId="0" fillId="2" borderId="14" xfId="0" applyNumberFormat="1" applyFont="1" applyFill="1" applyBorder="1" applyAlignment="1" applyProtection="1">
      <alignment horizontal="right" wrapText="1"/>
      <protection locked="0"/>
    </xf>
    <xf numFmtId="164" fontId="0" fillId="2" borderId="14" xfId="0" applyNumberFormat="1" applyFont="1" applyFill="1" applyBorder="1" applyAlignment="1" applyProtection="1">
      <alignment horizontal="right" wrapText="1"/>
      <protection hidden="1" locked="0"/>
    </xf>
    <xf numFmtId="0" fontId="40" fillId="2" borderId="1" xfId="0" applyFont="1" applyFill="1" applyBorder="1" applyAlignment="1" applyProtection="1">
      <alignment horizontal="justify" vertical="center" wrapText="1"/>
      <protection hidden="1"/>
    </xf>
    <xf numFmtId="164" fontId="0" fillId="2" borderId="1" xfId="0" applyNumberFormat="1" applyFont="1" applyFill="1" applyBorder="1" applyAlignment="1" applyProtection="1">
      <alignment horizontal="right" wrapText="1"/>
      <protection/>
    </xf>
    <xf numFmtId="0" fontId="1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4" fontId="15" fillId="0" borderId="1" xfId="0" applyNumberFormat="1" applyFont="1" applyBorder="1" applyAlignment="1" applyProtection="1">
      <alignment horizontal="right" vertical="center" wrapText="1"/>
      <protection locked="0"/>
    </xf>
    <xf numFmtId="164" fontId="15" fillId="0" borderId="1" xfId="0" applyNumberFormat="1" applyFont="1" applyBorder="1" applyAlignment="1" applyProtection="1">
      <alignment vertical="top" wrapText="1"/>
      <protection hidden="1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43" fillId="0" borderId="7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43" fillId="0" borderId="8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0" fontId="44" fillId="0" borderId="8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justify" vertical="top" wrapText="1"/>
    </xf>
    <xf numFmtId="0" fontId="12" fillId="0" borderId="0" xfId="0" applyFont="1" applyAlignment="1">
      <alignment/>
    </xf>
    <xf numFmtId="0" fontId="5" fillId="0" borderId="9" xfId="0" applyFont="1" applyBorder="1" applyAlignment="1">
      <alignment horizontal="center" vertical="top" wrapText="1"/>
    </xf>
    <xf numFmtId="0" fontId="45" fillId="0" borderId="8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3" fontId="5" fillId="0" borderId="8" xfId="0" applyNumberFormat="1" applyFont="1" applyBorder="1" applyAlignment="1">
      <alignment horizontal="center" vertical="top" wrapText="1"/>
    </xf>
    <xf numFmtId="0" fontId="16" fillId="0" borderId="11" xfId="0" applyFont="1" applyBorder="1" applyAlignment="1">
      <alignment vertical="top" wrapText="1"/>
    </xf>
    <xf numFmtId="0" fontId="16" fillId="0" borderId="8" xfId="0" applyFont="1" applyBorder="1" applyAlignment="1">
      <alignment vertical="top" wrapText="1"/>
    </xf>
    <xf numFmtId="0" fontId="47" fillId="0" borderId="8" xfId="0" applyFont="1" applyBorder="1" applyAlignment="1">
      <alignment horizontal="center" vertical="top" wrapText="1"/>
    </xf>
    <xf numFmtId="0" fontId="48" fillId="0" borderId="8" xfId="0" applyFont="1" applyBorder="1" applyAlignment="1">
      <alignment vertical="top" wrapText="1"/>
    </xf>
    <xf numFmtId="3" fontId="5" fillId="0" borderId="11" xfId="0" applyNumberFormat="1" applyFont="1" applyBorder="1" applyAlignment="1">
      <alignment horizontal="center" vertical="top" wrapText="1"/>
    </xf>
    <xf numFmtId="0" fontId="46" fillId="0" borderId="8" xfId="0" applyFont="1" applyBorder="1" applyAlignment="1">
      <alignment horizontal="center" vertical="top" wrapText="1"/>
    </xf>
    <xf numFmtId="0" fontId="49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0" fillId="0" borderId="0" xfId="0" applyFont="1" applyAlignment="1">
      <alignment horizontal="justify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wrapText="1"/>
    </xf>
    <xf numFmtId="3" fontId="3" fillId="0" borderId="8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12" fillId="0" borderId="10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justify" vertical="top" wrapText="1"/>
    </xf>
    <xf numFmtId="3" fontId="1" fillId="0" borderId="8" xfId="0" applyNumberFormat="1" applyFont="1" applyBorder="1" applyAlignment="1">
      <alignment horizontal="justify" vertical="top" wrapText="1"/>
    </xf>
    <xf numFmtId="3" fontId="1" fillId="0" borderId="8" xfId="0" applyNumberFormat="1" applyFont="1" applyBorder="1" applyAlignment="1">
      <alignment horizontal="center" vertical="top" wrapText="1"/>
    </xf>
    <xf numFmtId="0" fontId="42" fillId="0" borderId="0" xfId="0" applyFont="1" applyAlignment="1">
      <alignment horizontal="center"/>
    </xf>
    <xf numFmtId="0" fontId="51" fillId="0" borderId="0" xfId="0" applyFont="1" applyAlignment="1">
      <alignment horizontal="justify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3" fillId="0" borderId="9" xfId="0" applyFont="1" applyBorder="1" applyAlignment="1">
      <alignment horizontal="justify" wrapText="1"/>
    </xf>
    <xf numFmtId="0" fontId="3" fillId="0" borderId="8" xfId="0" applyFont="1" applyBorder="1" applyAlignment="1">
      <alignment horizontal="center" wrapText="1"/>
    </xf>
    <xf numFmtId="0" fontId="3" fillId="0" borderId="13" xfId="0" applyFont="1" applyBorder="1" applyAlignment="1">
      <alignment horizontal="justify" wrapText="1"/>
    </xf>
    <xf numFmtId="0" fontId="3" fillId="0" borderId="11" xfId="0" applyFont="1" applyBorder="1" applyAlignment="1">
      <alignment horizontal="center" wrapText="1"/>
    </xf>
    <xf numFmtId="10" fontId="3" fillId="0" borderId="8" xfId="0" applyNumberFormat="1" applyFont="1" applyBorder="1" applyAlignment="1">
      <alignment horizontal="center" wrapText="1"/>
    </xf>
    <xf numFmtId="0" fontId="0" fillId="0" borderId="9" xfId="0" applyBorder="1" applyAlignment="1">
      <alignment wrapText="1"/>
    </xf>
    <xf numFmtId="9" fontId="3" fillId="0" borderId="11" xfId="0" applyNumberFormat="1" applyFont="1" applyBorder="1" applyAlignment="1">
      <alignment horizontal="center" wrapText="1"/>
    </xf>
    <xf numFmtId="9" fontId="3" fillId="0" borderId="8" xfId="0" applyNumberFormat="1" applyFont="1" applyBorder="1" applyAlignment="1">
      <alignment horizontal="center" wrapText="1"/>
    </xf>
    <xf numFmtId="0" fontId="52" fillId="0" borderId="0" xfId="0" applyFont="1" applyAlignment="1">
      <alignment horizontal="right"/>
    </xf>
    <xf numFmtId="0" fontId="1" fillId="0" borderId="13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justify" vertical="top" wrapText="1"/>
    </xf>
    <xf numFmtId="0" fontId="50" fillId="0" borderId="9" xfId="0" applyFont="1" applyBorder="1" applyAlignment="1">
      <alignment horizontal="justify" vertical="top" wrapText="1"/>
    </xf>
    <xf numFmtId="0" fontId="50" fillId="0" borderId="8" xfId="0" applyFont="1" applyBorder="1" applyAlignment="1">
      <alignment horizontal="justify" vertical="top" wrapText="1"/>
    </xf>
    <xf numFmtId="0" fontId="18" fillId="0" borderId="8" xfId="0" applyFont="1" applyBorder="1" applyAlignment="1">
      <alignment horizontal="center" textRotation="90" wrapText="1"/>
    </xf>
    <xf numFmtId="0" fontId="18" fillId="0" borderId="8" xfId="0" applyFont="1" applyBorder="1" applyAlignment="1">
      <alignment horizontal="justify" vertical="top" wrapText="1"/>
    </xf>
    <xf numFmtId="0" fontId="50" fillId="0" borderId="8" xfId="0" applyFont="1" applyBorder="1" applyAlignment="1">
      <alignment horizontal="justify" vertical="top" textRotation="90" wrapText="1"/>
    </xf>
    <xf numFmtId="0" fontId="3" fillId="0" borderId="9" xfId="0" applyFont="1" applyBorder="1" applyAlignment="1">
      <alignment vertical="top" wrapText="1"/>
    </xf>
    <xf numFmtId="0" fontId="3" fillId="0" borderId="16" xfId="0" applyFont="1" applyBorder="1" applyAlignment="1">
      <alignment horizontal="justify" vertical="top" wrapText="1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justify" wrapText="1"/>
    </xf>
    <xf numFmtId="9" fontId="3" fillId="0" borderId="0" xfId="0" applyNumberFormat="1" applyFont="1" applyBorder="1" applyAlignment="1">
      <alignment horizontal="center" wrapText="1"/>
    </xf>
    <xf numFmtId="0" fontId="11" fillId="0" borderId="9" xfId="0" applyFont="1" applyBorder="1" applyAlignment="1">
      <alignment horizontal="center" vertical="top" wrapText="1"/>
    </xf>
    <xf numFmtId="0" fontId="3" fillId="0" borderId="18" xfId="0" applyFont="1" applyBorder="1" applyAlignment="1">
      <alignment wrapText="1"/>
    </xf>
    <xf numFmtId="0" fontId="36" fillId="0" borderId="10" xfId="0" applyFont="1" applyBorder="1" applyAlignment="1">
      <alignment horizontal="center" vertical="top" wrapText="1"/>
    </xf>
    <xf numFmtId="0" fontId="36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0" fillId="0" borderId="0" xfId="0" applyFont="1" applyAlignment="1">
      <alignment horizontal="center"/>
    </xf>
    <xf numFmtId="0" fontId="33" fillId="0" borderId="10" xfId="0" applyFont="1" applyBorder="1" applyAlignment="1">
      <alignment horizontal="center" wrapText="1"/>
    </xf>
    <xf numFmtId="0" fontId="33" fillId="0" borderId="9" xfId="0" applyFont="1" applyBorder="1" applyAlignment="1">
      <alignment horizontal="center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0" fontId="33" fillId="0" borderId="9" xfId="0" applyFont="1" applyBorder="1" applyAlignment="1">
      <alignment wrapText="1"/>
    </xf>
    <xf numFmtId="0" fontId="34" fillId="0" borderId="10" xfId="0" applyFont="1" applyBorder="1" applyAlignment="1">
      <alignment horizontal="center" wrapText="1"/>
    </xf>
    <xf numFmtId="0" fontId="34" fillId="0" borderId="9" xfId="0" applyFont="1" applyBorder="1" applyAlignment="1">
      <alignment horizontal="center" wrapText="1"/>
    </xf>
    <xf numFmtId="0" fontId="33" fillId="0" borderId="10" xfId="0" applyFont="1" applyBorder="1" applyAlignment="1">
      <alignment horizontal="left" wrapText="1" indent="3"/>
    </xf>
    <xf numFmtId="0" fontId="33" fillId="0" borderId="9" xfId="0" applyFont="1" applyBorder="1" applyAlignment="1">
      <alignment horizontal="left" wrapText="1" indent="3"/>
    </xf>
    <xf numFmtId="0" fontId="21" fillId="0" borderId="0" xfId="0" applyFont="1" applyAlignment="1">
      <alignment horizontal="center"/>
    </xf>
    <xf numFmtId="0" fontId="22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justify" vertical="top" wrapText="1"/>
    </xf>
    <xf numFmtId="0" fontId="29" fillId="0" borderId="10" xfId="0" applyFont="1" applyBorder="1" applyAlignment="1">
      <alignment horizontal="left" wrapText="1"/>
    </xf>
    <xf numFmtId="0" fontId="29" fillId="0" borderId="9" xfId="0" applyFont="1" applyBorder="1" applyAlignment="1">
      <alignment horizontal="left" wrapText="1"/>
    </xf>
    <xf numFmtId="0" fontId="33" fillId="0" borderId="10" xfId="0" applyFont="1" applyBorder="1" applyAlignment="1">
      <alignment horizontal="center" vertical="top" wrapText="1"/>
    </xf>
    <xf numFmtId="0" fontId="33" fillId="0" borderId="9" xfId="0" applyFont="1" applyBorder="1" applyAlignment="1">
      <alignment horizontal="center" vertical="top" wrapText="1"/>
    </xf>
    <xf numFmtId="0" fontId="33" fillId="0" borderId="10" xfId="0" applyFont="1" applyBorder="1" applyAlignment="1">
      <alignment vertical="top" wrapText="1"/>
    </xf>
    <xf numFmtId="0" fontId="33" fillId="0" borderId="9" xfId="0" applyFont="1" applyBorder="1" applyAlignment="1">
      <alignment vertical="top" wrapText="1"/>
    </xf>
    <xf numFmtId="0" fontId="33" fillId="0" borderId="10" xfId="0" applyFont="1" applyBorder="1" applyAlignment="1">
      <alignment horizontal="justify" vertical="top" wrapText="1"/>
    </xf>
    <xf numFmtId="0" fontId="33" fillId="0" borderId="9" xfId="0" applyFont="1" applyBorder="1" applyAlignment="1">
      <alignment horizontal="justify" vertical="top" wrapText="1"/>
    </xf>
    <xf numFmtId="0" fontId="33" fillId="0" borderId="10" xfId="0" applyFont="1" applyBorder="1" applyAlignment="1">
      <alignment wrapText="1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6" fillId="0" borderId="0" xfId="0" applyFont="1" applyAlignment="1" applyProtection="1">
      <alignment horizontal="left" wrapText="1"/>
      <protection hidden="1"/>
    </xf>
    <xf numFmtId="0" fontId="26" fillId="0" borderId="0" xfId="0" applyFont="1" applyAlignment="1" applyProtection="1">
      <alignment horizontal="left"/>
      <protection locked="0"/>
    </xf>
    <xf numFmtId="0" fontId="2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49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5" xfId="0" applyFont="1" applyBorder="1" applyAlignment="1">
      <alignment horizontal="center"/>
    </xf>
    <xf numFmtId="3" fontId="11" fillId="0" borderId="5" xfId="0" applyNumberFormat="1" applyFont="1" applyBorder="1" applyAlignment="1">
      <alignment/>
    </xf>
    <xf numFmtId="0" fontId="11" fillId="0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/>
    </xf>
    <xf numFmtId="0" fontId="12" fillId="0" borderId="0" xfId="0" applyFont="1" applyBorder="1" applyAlignment="1">
      <alignment horizontal="right"/>
    </xf>
    <xf numFmtId="0" fontId="25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2" fontId="5" fillId="0" borderId="5" xfId="0" applyNumberFormat="1" applyFont="1" applyFill="1" applyBorder="1" applyAlignment="1">
      <alignment/>
    </xf>
    <xf numFmtId="0" fontId="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3" fontId="11" fillId="0" borderId="1" xfId="0" applyNumberFormat="1" applyFont="1" applyBorder="1" applyAlignment="1">
      <alignment/>
    </xf>
    <xf numFmtId="3" fontId="11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1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/>
    </xf>
    <xf numFmtId="0" fontId="16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right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vertical="top" wrapText="1"/>
    </xf>
    <xf numFmtId="3" fontId="5" fillId="0" borderId="1" xfId="0" applyNumberFormat="1" applyFont="1" applyBorder="1" applyAlignment="1">
      <alignment/>
    </xf>
    <xf numFmtId="3" fontId="5" fillId="0" borderId="1" xfId="0" applyNumberFormat="1" applyFont="1" applyFill="1" applyBorder="1" applyAlignment="1">
      <alignment/>
    </xf>
    <xf numFmtId="3" fontId="0" fillId="0" borderId="1" xfId="0" applyNumberFormat="1" applyFill="1" applyBorder="1" applyAlignment="1">
      <alignment/>
    </xf>
    <xf numFmtId="0" fontId="53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3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right"/>
    </xf>
    <xf numFmtId="164" fontId="5" fillId="0" borderId="5" xfId="0" applyNumberFormat="1" applyFont="1" applyFill="1" applyBorder="1" applyAlignment="1">
      <alignment/>
    </xf>
    <xf numFmtId="169" fontId="11" fillId="0" borderId="1" xfId="0" applyNumberFormat="1" applyFont="1" applyBorder="1" applyAlignment="1">
      <alignment/>
    </xf>
    <xf numFmtId="169" fontId="11" fillId="0" borderId="1" xfId="0" applyNumberFormat="1" applyFont="1" applyFill="1" applyBorder="1" applyAlignment="1">
      <alignment/>
    </xf>
    <xf numFmtId="0" fontId="0" fillId="0" borderId="1" xfId="0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3" fontId="0" fillId="0" borderId="1" xfId="0" applyNumberFormat="1" applyBorder="1" applyAlignment="1">
      <alignment/>
    </xf>
    <xf numFmtId="0" fontId="11" fillId="0" borderId="0" xfId="0" applyFont="1" applyAlignment="1">
      <alignment/>
    </xf>
    <xf numFmtId="0" fontId="5" fillId="0" borderId="5" xfId="0" applyFont="1" applyFill="1" applyBorder="1" applyAlignment="1" applyProtection="1">
      <alignment horizontal="center" vertical="top" wrapText="1"/>
      <protection/>
    </xf>
    <xf numFmtId="3" fontId="5" fillId="0" borderId="5" xfId="0" applyNumberFormat="1" applyFont="1" applyBorder="1" applyAlignment="1">
      <alignment/>
    </xf>
    <xf numFmtId="16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" xfId="0" applyNumberFormat="1" applyBorder="1" applyAlignment="1">
      <alignment horizontal="center"/>
    </xf>
    <xf numFmtId="3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1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left" vertical="center" wrapText="1"/>
    </xf>
    <xf numFmtId="164" fontId="15" fillId="0" borderId="1" xfId="0" applyNumberFormat="1" applyFont="1" applyBorder="1" applyAlignment="1" applyProtection="1">
      <alignment horizontal="center" vertical="top" wrapText="1"/>
      <protection hidden="1"/>
    </xf>
    <xf numFmtId="44" fontId="15" fillId="0" borderId="14" xfId="15" applyFont="1" applyBorder="1" applyAlignment="1" applyProtection="1">
      <alignment vertical="top" wrapText="1"/>
      <protection hidden="1"/>
    </xf>
    <xf numFmtId="0" fontId="0" fillId="0" borderId="5" xfId="0" applyBorder="1" applyAlignment="1" applyProtection="1">
      <alignment vertical="top" wrapText="1"/>
      <protection hidden="1"/>
    </xf>
    <xf numFmtId="0" fontId="15" fillId="0" borderId="1" xfId="0" applyFont="1" applyBorder="1" applyAlignment="1" applyProtection="1">
      <alignment horizontal="center" vertical="top" wrapText="1"/>
      <protection hidden="1"/>
    </xf>
    <xf numFmtId="0" fontId="26" fillId="0" borderId="0" xfId="0" applyFont="1" applyAlignment="1" applyProtection="1">
      <alignment horizontal="left" wrapText="1"/>
      <protection hidden="1"/>
    </xf>
    <xf numFmtId="0" fontId="26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26" fillId="0" borderId="19" xfId="0" applyFont="1" applyBorder="1" applyAlignment="1" applyProtection="1">
      <alignment horizontal="center" wrapText="1"/>
      <protection hidden="1"/>
    </xf>
    <xf numFmtId="0" fontId="12" fillId="0" borderId="1" xfId="0" applyFont="1" applyBorder="1" applyAlignment="1" applyProtection="1">
      <alignment horizontal="center" vertical="top" wrapText="1"/>
      <protection hidden="1"/>
    </xf>
    <xf numFmtId="0" fontId="27" fillId="0" borderId="0" xfId="0" applyFont="1" applyAlignment="1" applyProtection="1">
      <alignment horizontal="center" wrapText="1"/>
      <protection locked="0"/>
    </xf>
    <xf numFmtId="0" fontId="26" fillId="0" borderId="0" xfId="0" applyFont="1" applyAlignment="1" applyProtection="1">
      <alignment horizontal="center" wrapText="1"/>
      <protection hidden="1"/>
    </xf>
    <xf numFmtId="0" fontId="26" fillId="0" borderId="0" xfId="0" applyFont="1" applyAlignment="1" applyProtection="1">
      <alignment horizontal="left"/>
      <protection hidden="1"/>
    </xf>
    <xf numFmtId="0" fontId="11" fillId="0" borderId="0" xfId="0" applyFont="1" applyAlignment="1">
      <alignment horizontal="center"/>
    </xf>
    <xf numFmtId="0" fontId="11" fillId="0" borderId="19" xfId="0" applyFont="1" applyBorder="1" applyAlignment="1">
      <alignment horizontal="right"/>
    </xf>
    <xf numFmtId="0" fontId="11" fillId="0" borderId="1" xfId="0" applyFont="1" applyFill="1" applyBorder="1" applyAlignment="1" applyProtection="1">
      <alignment horizontal="center" vertical="top" wrapText="1"/>
      <protection/>
    </xf>
    <xf numFmtId="0" fontId="11" fillId="0" borderId="14" xfId="0" applyFont="1" applyFill="1" applyBorder="1" applyAlignment="1" applyProtection="1">
      <alignment horizontal="center" vertical="top" wrapText="1"/>
      <protection/>
    </xf>
    <xf numFmtId="0" fontId="11" fillId="0" borderId="5" xfId="0" applyFont="1" applyFill="1" applyBorder="1" applyAlignment="1" applyProtection="1">
      <alignment horizontal="center" vertical="top" wrapText="1"/>
      <protection/>
    </xf>
    <xf numFmtId="0" fontId="11" fillId="0" borderId="1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2" fillId="0" borderId="19" xfId="0" applyFont="1" applyBorder="1" applyAlignment="1">
      <alignment horizontal="right"/>
    </xf>
    <xf numFmtId="0" fontId="11" fillId="0" borderId="21" xfId="0" applyFont="1" applyFill="1" applyBorder="1" applyAlignment="1" applyProtection="1">
      <alignment horizontal="center" vertical="top" wrapText="1"/>
      <protection/>
    </xf>
    <xf numFmtId="0" fontId="11" fillId="0" borderId="22" xfId="0" applyFont="1" applyFill="1" applyBorder="1" applyAlignment="1" applyProtection="1">
      <alignment horizontal="center" vertical="top" wrapText="1"/>
      <protection/>
    </xf>
    <xf numFmtId="0" fontId="11" fillId="0" borderId="15" xfId="0" applyFont="1" applyFill="1" applyBorder="1" applyAlignment="1" applyProtection="1">
      <alignment horizontal="center" vertical="top" wrapText="1"/>
      <protection/>
    </xf>
    <xf numFmtId="0" fontId="20" fillId="0" borderId="0" xfId="0" applyFont="1" applyAlignment="1">
      <alignment horizontal="center"/>
    </xf>
    <xf numFmtId="0" fontId="15" fillId="0" borderId="9" xfId="0" applyFont="1" applyBorder="1" applyAlignment="1">
      <alignment vertical="top" wrapText="1"/>
    </xf>
    <xf numFmtId="0" fontId="33" fillId="0" borderId="13" xfId="0" applyFont="1" applyBorder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36" fillId="0" borderId="13" xfId="0" applyFont="1" applyBorder="1" applyAlignment="1">
      <alignment vertical="top" wrapText="1"/>
    </xf>
    <xf numFmtId="0" fontId="36" fillId="0" borderId="9" xfId="0" applyFont="1" applyBorder="1" applyAlignment="1">
      <alignment vertical="top" wrapText="1"/>
    </xf>
    <xf numFmtId="0" fontId="38" fillId="0" borderId="10" xfId="0" applyFont="1" applyBorder="1" applyAlignment="1">
      <alignment horizontal="center" vertical="top" wrapText="1"/>
    </xf>
    <xf numFmtId="0" fontId="38" fillId="0" borderId="9" xfId="0" applyFont="1" applyBorder="1" applyAlignment="1">
      <alignment horizontal="center" vertical="top" wrapText="1"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12" fillId="0" borderId="0" xfId="0" applyFont="1" applyAlignment="1">
      <alignment horizontal="center"/>
    </xf>
    <xf numFmtId="0" fontId="2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4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wrapText="1"/>
    </xf>
    <xf numFmtId="0" fontId="39" fillId="0" borderId="5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15" fillId="0" borderId="14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9" fillId="0" borderId="1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justify" vertical="top" wrapText="1"/>
    </xf>
    <xf numFmtId="0" fontId="16" fillId="0" borderId="9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center" vertical="top" wrapText="1"/>
    </xf>
    <xf numFmtId="0" fontId="16" fillId="0" borderId="10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16" fillId="0" borderId="9" xfId="0" applyFont="1" applyBorder="1" applyAlignment="1">
      <alignment vertical="top" wrapText="1"/>
    </xf>
    <xf numFmtId="0" fontId="47" fillId="0" borderId="10" xfId="0" applyFont="1" applyBorder="1" applyAlignment="1">
      <alignment vertical="top" wrapText="1"/>
    </xf>
    <xf numFmtId="0" fontId="47" fillId="0" borderId="13" xfId="0" applyFont="1" applyBorder="1" applyAlignment="1">
      <alignment vertical="top" wrapText="1"/>
    </xf>
    <xf numFmtId="0" fontId="47" fillId="0" borderId="9" xfId="0" applyFont="1" applyBorder="1" applyAlignment="1">
      <alignment vertical="top" wrapText="1"/>
    </xf>
    <xf numFmtId="0" fontId="46" fillId="0" borderId="10" xfId="0" applyFont="1" applyBorder="1" applyAlignment="1">
      <alignment horizontal="justify" vertical="top" wrapText="1"/>
    </xf>
    <xf numFmtId="0" fontId="46" fillId="0" borderId="9" xfId="0" applyFont="1" applyBorder="1" applyAlignment="1">
      <alignment horizontal="justify"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9" xfId="0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0" fontId="43" fillId="0" borderId="9" xfId="0" applyFont="1" applyBorder="1" applyAlignment="1">
      <alignment vertical="top" wrapText="1"/>
    </xf>
    <xf numFmtId="0" fontId="44" fillId="0" borderId="13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justify" vertical="top" wrapText="1"/>
    </xf>
    <xf numFmtId="0" fontId="43" fillId="0" borderId="13" xfId="0" applyFont="1" applyBorder="1" applyAlignment="1">
      <alignment horizontal="justify" vertical="top" wrapText="1"/>
    </xf>
    <xf numFmtId="0" fontId="43" fillId="0" borderId="9" xfId="0" applyFont="1" applyBorder="1" applyAlignment="1">
      <alignment horizontal="justify" vertical="top" wrapText="1"/>
    </xf>
    <xf numFmtId="0" fontId="43" fillId="0" borderId="13" xfId="0" applyFont="1" applyBorder="1" applyAlignment="1">
      <alignment vertical="top" wrapText="1"/>
    </xf>
    <xf numFmtId="2" fontId="3" fillId="0" borderId="14" xfId="0" applyNumberFormat="1" applyFont="1" applyBorder="1" applyAlignment="1" applyProtection="1">
      <alignment vertical="top" wrapText="1"/>
      <protection hidden="1"/>
    </xf>
    <xf numFmtId="2" fontId="3" fillId="0" borderId="2" xfId="0" applyNumberFormat="1" applyFont="1" applyBorder="1" applyAlignment="1" applyProtection="1">
      <alignment vertical="top" wrapText="1"/>
      <protection hidden="1"/>
    </xf>
    <xf numFmtId="2" fontId="0" fillId="0" borderId="5" xfId="0" applyNumberFormat="1" applyBorder="1" applyAlignment="1" applyProtection="1">
      <alignment vertical="top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vertical="top" wrapText="1"/>
      <protection locked="0"/>
    </xf>
    <xf numFmtId="0" fontId="3" fillId="0" borderId="12" xfId="0" applyFont="1" applyBorder="1" applyAlignment="1" applyProtection="1">
      <alignment vertical="top" wrapText="1"/>
      <protection locked="0"/>
    </xf>
    <xf numFmtId="0" fontId="4" fillId="0" borderId="14" xfId="0" applyFont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4" fillId="0" borderId="5" xfId="0" applyFont="1" applyBorder="1" applyAlignment="1" applyProtection="1">
      <alignment horizontal="center" vertical="top" wrapText="1"/>
      <protection locked="0"/>
    </xf>
    <xf numFmtId="2" fontId="3" fillId="0" borderId="5" xfId="0" applyNumberFormat="1" applyFont="1" applyBorder="1" applyAlignment="1" applyProtection="1">
      <alignment vertical="top" wrapText="1"/>
      <protection hidden="1"/>
    </xf>
    <xf numFmtId="0" fontId="6" fillId="0" borderId="21" xfId="0" applyFont="1" applyBorder="1" applyAlignment="1" applyProtection="1">
      <alignment vertical="top" wrapText="1"/>
      <protection locked="0"/>
    </xf>
    <xf numFmtId="0" fontId="6" fillId="0" borderId="15" xfId="0" applyFont="1" applyBorder="1" applyAlignment="1" applyProtection="1">
      <alignment vertical="top" wrapText="1"/>
      <protection locked="0"/>
    </xf>
    <xf numFmtId="0" fontId="3" fillId="0" borderId="14" xfId="0" applyFont="1" applyBorder="1" applyAlignment="1" applyProtection="1">
      <alignment horizontal="left" vertical="top" wrapText="1" indent="1"/>
      <protection locked="0"/>
    </xf>
    <xf numFmtId="0" fontId="3" fillId="0" borderId="2" xfId="0" applyFont="1" applyBorder="1" applyAlignment="1" applyProtection="1">
      <alignment horizontal="left" vertical="top" wrapText="1" indent="1"/>
      <protection locked="0"/>
    </xf>
    <xf numFmtId="0" fontId="3" fillId="0" borderId="5" xfId="0" applyFont="1" applyBorder="1" applyAlignment="1" applyProtection="1">
      <alignment horizontal="left" vertical="top" wrapText="1" indent="1"/>
      <protection locked="0"/>
    </xf>
    <xf numFmtId="0" fontId="1" fillId="0" borderId="26" xfId="0" applyFont="1" applyBorder="1" applyAlignment="1" applyProtection="1">
      <alignment horizontal="left" vertical="center" wrapText="1"/>
      <protection locked="0"/>
    </xf>
    <xf numFmtId="0" fontId="1" fillId="0" borderId="25" xfId="0" applyFont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vertical="top" wrapText="1"/>
      <protection locked="0"/>
    </xf>
    <xf numFmtId="0" fontId="3" fillId="0" borderId="15" xfId="0" applyFont="1" applyBorder="1" applyAlignment="1" applyProtection="1">
      <alignment vertical="top" wrapText="1"/>
      <protection locked="0"/>
    </xf>
    <xf numFmtId="0" fontId="3" fillId="0" borderId="21" xfId="0" applyFont="1" applyBorder="1" applyAlignment="1" applyProtection="1">
      <alignment horizontal="left" vertical="top" wrapText="1" indent="1"/>
      <protection locked="0"/>
    </xf>
    <xf numFmtId="0" fontId="3" fillId="0" borderId="26" xfId="0" applyFont="1" applyBorder="1" applyAlignment="1" applyProtection="1">
      <alignment horizontal="left" vertical="top" wrapText="1" indent="1"/>
      <protection locked="0"/>
    </xf>
    <xf numFmtId="0" fontId="3" fillId="0" borderId="25" xfId="0" applyFont="1" applyBorder="1" applyAlignment="1" applyProtection="1">
      <alignment horizontal="left" vertical="top" wrapText="1" indent="1"/>
      <protection locked="0"/>
    </xf>
    <xf numFmtId="0" fontId="6" fillId="0" borderId="26" xfId="0" applyFont="1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1" fillId="0" borderId="12" xfId="0" applyFont="1" applyBorder="1" applyAlignment="1" applyProtection="1">
      <alignment vertical="top" wrapText="1"/>
      <protection locked="0"/>
    </xf>
    <xf numFmtId="0" fontId="1" fillId="0" borderId="21" xfId="0" applyFont="1" applyBorder="1" applyAlignment="1" applyProtection="1">
      <alignment vertical="top" wrapText="1"/>
      <protection locked="0"/>
    </xf>
    <xf numFmtId="0" fontId="1" fillId="0" borderId="15" xfId="0" applyFont="1" applyBorder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horizontal="left" vertical="top" wrapText="1" indent="1"/>
      <protection locked="0"/>
    </xf>
    <xf numFmtId="0" fontId="1" fillId="0" borderId="12" xfId="0" applyFont="1" applyBorder="1" applyAlignment="1" applyProtection="1">
      <alignment horizontal="left" vertical="top" wrapText="1" indent="1"/>
      <protection locked="0"/>
    </xf>
    <xf numFmtId="0" fontId="6" fillId="0" borderId="6" xfId="0" applyFont="1" applyBorder="1" applyAlignment="1" applyProtection="1">
      <alignment horizontal="left" vertical="top" wrapText="1" indent="1"/>
      <protection locked="0"/>
    </xf>
    <xf numFmtId="0" fontId="6" fillId="0" borderId="12" xfId="0" applyFont="1" applyBorder="1" applyAlignment="1" applyProtection="1">
      <alignment horizontal="left" vertical="top" wrapText="1" inden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vertical="top" wrapText="1"/>
    </xf>
    <xf numFmtId="3" fontId="3" fillId="0" borderId="9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9" xfId="0" applyFont="1" applyBorder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justify" wrapText="1"/>
    </xf>
    <xf numFmtId="0" fontId="3" fillId="0" borderId="9" xfId="0" applyFont="1" applyBorder="1" applyAlignment="1">
      <alignment horizontal="justify" wrapText="1"/>
    </xf>
    <xf numFmtId="0" fontId="3" fillId="0" borderId="1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23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42" fillId="0" borderId="0" xfId="0" applyFont="1" applyAlignment="1">
      <alignment horizontal="center"/>
    </xf>
    <xf numFmtId="0" fontId="23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3" fillId="0" borderId="8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9" xfId="0" applyFont="1" applyBorder="1" applyAlignment="1">
      <alignment horizontal="justify" vertical="top" wrapText="1"/>
    </xf>
    <xf numFmtId="0" fontId="17" fillId="0" borderId="0" xfId="0" applyFont="1" applyAlignment="1">
      <alignment horizontal="center"/>
    </xf>
    <xf numFmtId="169" fontId="5" fillId="0" borderId="2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4\&#1052;&#1086;&#1080;%20&#1076;&#1086;&#1082;&#1091;&#1084;&#1077;&#1085;&#1090;&#1099;\&#1050;&#1086;&#1074;&#1072;&#1083;&#1100;&#1095;&#1091;&#1082;\&#1055;&#1088;&#1086;&#1075;&#1085;&#1086;&#1079;&#1099;\2011\&#1091;&#1090;&#1086;&#1095;&#1085;&#1077;&#1085;&#1085;&#1099;&#1081;%20&#1087;&#1088;&#1086;&#1075;&#1085;&#1086;&#1079;\pro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ПП"/>
      <sheetName val="Отгрузка"/>
      <sheetName val="Ф. предпр."/>
      <sheetName val="цены 2009"/>
      <sheetName val="цены январь-март 20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38"/>
  <sheetViews>
    <sheetView workbookViewId="0" topLeftCell="C4">
      <selection activeCell="N12" sqref="N12"/>
    </sheetView>
  </sheetViews>
  <sheetFormatPr defaultColWidth="9.00390625" defaultRowHeight="12.75"/>
  <cols>
    <col min="4" max="4" width="7.75390625" style="0" customWidth="1"/>
    <col min="5" max="5" width="20.875" style="0" customWidth="1"/>
  </cols>
  <sheetData>
    <row r="1" spans="3:11" ht="12.75">
      <c r="C1" s="69"/>
      <c r="D1" s="331"/>
      <c r="E1" s="331"/>
      <c r="F1" s="331"/>
      <c r="G1" s="331"/>
      <c r="H1" s="71"/>
      <c r="I1" s="72"/>
      <c r="J1" s="72"/>
      <c r="K1" s="72"/>
    </row>
    <row r="2" spans="3:11" ht="12.75">
      <c r="C2" s="69"/>
      <c r="D2" s="70"/>
      <c r="E2" s="70"/>
      <c r="F2" s="70"/>
      <c r="G2" s="70"/>
      <c r="H2" s="70"/>
      <c r="I2" s="43"/>
      <c r="J2" s="43"/>
      <c r="K2" s="43"/>
    </row>
    <row r="3" spans="3:11" ht="12.75" customHeight="1">
      <c r="C3" s="330"/>
      <c r="D3" s="330"/>
      <c r="E3" s="330"/>
      <c r="F3" s="330"/>
      <c r="G3" s="330"/>
      <c r="H3" s="330"/>
      <c r="I3" s="330"/>
      <c r="J3" s="330"/>
      <c r="K3" s="330"/>
    </row>
    <row r="4" spans="3:11" ht="12.75">
      <c r="C4" s="73"/>
      <c r="D4" s="74"/>
      <c r="E4" s="74"/>
      <c r="F4" s="74"/>
      <c r="G4" s="75"/>
      <c r="H4" s="76"/>
      <c r="I4" s="76"/>
      <c r="J4" s="76"/>
      <c r="K4" s="76"/>
    </row>
    <row r="5" spans="3:11" ht="12.75">
      <c r="C5" s="69"/>
      <c r="D5" s="77"/>
      <c r="E5" s="332"/>
      <c r="F5" s="332"/>
      <c r="G5" s="332"/>
      <c r="H5" s="332"/>
      <c r="I5" s="332"/>
      <c r="J5" s="332"/>
      <c r="K5" s="78"/>
    </row>
    <row r="6" spans="3:11" ht="12.75">
      <c r="C6" s="69"/>
      <c r="D6" s="77"/>
      <c r="E6" s="332"/>
      <c r="F6" s="332"/>
      <c r="G6" s="332"/>
      <c r="H6" s="332"/>
      <c r="I6" s="332"/>
      <c r="J6" s="332"/>
      <c r="K6" s="332"/>
    </row>
    <row r="7" spans="5:11" ht="12.75">
      <c r="E7" s="325" t="s">
        <v>75</v>
      </c>
      <c r="F7" s="325"/>
      <c r="G7" s="325"/>
      <c r="H7" s="325"/>
      <c r="I7" s="325"/>
      <c r="J7" s="273"/>
      <c r="K7" s="273"/>
    </row>
    <row r="8" spans="5:11" ht="12.75">
      <c r="E8" s="274" t="s">
        <v>767</v>
      </c>
      <c r="F8" s="275"/>
      <c r="G8" s="275"/>
      <c r="H8" s="326" t="s">
        <v>768</v>
      </c>
      <c r="I8" s="327"/>
      <c r="J8" s="327"/>
      <c r="K8" s="327"/>
    </row>
    <row r="9" spans="5:11" ht="12.75">
      <c r="E9" s="94" t="s">
        <v>76</v>
      </c>
      <c r="F9" s="77"/>
      <c r="G9" s="77"/>
      <c r="H9" s="77"/>
      <c r="I9" s="77"/>
      <c r="J9" s="77"/>
      <c r="K9" s="77"/>
    </row>
    <row r="10" spans="5:11" ht="12.75">
      <c r="E10" s="328" t="s">
        <v>769</v>
      </c>
      <c r="F10" s="328"/>
      <c r="G10" s="328"/>
      <c r="H10" s="328"/>
      <c r="I10" s="328"/>
      <c r="J10" s="328"/>
      <c r="K10" s="328"/>
    </row>
    <row r="11" spans="5:11" ht="28.5">
      <c r="E11" s="329" t="s">
        <v>6</v>
      </c>
      <c r="F11" s="329" t="s">
        <v>78</v>
      </c>
      <c r="G11" s="79" t="s">
        <v>770</v>
      </c>
      <c r="H11" s="79" t="s">
        <v>745</v>
      </c>
      <c r="I11" s="79" t="s">
        <v>79</v>
      </c>
      <c r="J11" s="79" t="s">
        <v>80</v>
      </c>
      <c r="K11" s="79" t="s">
        <v>81</v>
      </c>
    </row>
    <row r="12" spans="5:11" ht="14.25">
      <c r="E12" s="329"/>
      <c r="F12" s="329"/>
      <c r="G12" s="79" t="s">
        <v>82</v>
      </c>
      <c r="H12" s="79" t="s">
        <v>82</v>
      </c>
      <c r="I12" s="79" t="s">
        <v>83</v>
      </c>
      <c r="J12" s="79" t="s">
        <v>83</v>
      </c>
      <c r="K12" s="79" t="s">
        <v>83</v>
      </c>
    </row>
    <row r="13" spans="5:11" ht="15">
      <c r="E13" s="80">
        <v>2</v>
      </c>
      <c r="F13" s="80">
        <v>3</v>
      </c>
      <c r="G13" s="80">
        <v>4</v>
      </c>
      <c r="H13" s="80">
        <v>5</v>
      </c>
      <c r="I13" s="81">
        <v>6</v>
      </c>
      <c r="J13" s="81">
        <v>7</v>
      </c>
      <c r="K13" s="82">
        <v>8</v>
      </c>
    </row>
    <row r="14" spans="5:11" ht="42.75">
      <c r="E14" s="83" t="s">
        <v>285</v>
      </c>
      <c r="F14" s="79" t="s">
        <v>84</v>
      </c>
      <c r="G14" s="84">
        <v>723.5</v>
      </c>
      <c r="H14" s="84">
        <v>794.56</v>
      </c>
      <c r="I14" s="84">
        <v>863.2</v>
      </c>
      <c r="J14" s="84">
        <v>929.3</v>
      </c>
      <c r="K14" s="84">
        <v>1002.4</v>
      </c>
    </row>
    <row r="15" spans="5:11" ht="15">
      <c r="E15" s="85" t="s">
        <v>85</v>
      </c>
      <c r="F15" s="80"/>
      <c r="G15" s="86"/>
      <c r="H15" s="86"/>
      <c r="I15" s="86"/>
      <c r="J15" s="86"/>
      <c r="K15" s="86"/>
    </row>
    <row r="16" spans="5:11" ht="45">
      <c r="E16" s="85" t="s">
        <v>86</v>
      </c>
      <c r="F16" s="80" t="s">
        <v>84</v>
      </c>
      <c r="G16" s="87">
        <v>26</v>
      </c>
      <c r="H16" s="87">
        <v>27.6</v>
      </c>
      <c r="I16" s="87">
        <v>29.3</v>
      </c>
      <c r="J16" s="87">
        <v>31.1</v>
      </c>
      <c r="K16" s="87">
        <v>33</v>
      </c>
    </row>
    <row r="17" spans="5:11" ht="15">
      <c r="E17" s="85" t="s">
        <v>87</v>
      </c>
      <c r="F17" s="80" t="s">
        <v>84</v>
      </c>
      <c r="G17" s="87">
        <v>319.3</v>
      </c>
      <c r="H17" s="87">
        <v>336.76</v>
      </c>
      <c r="I17" s="87">
        <v>370.8</v>
      </c>
      <c r="J17" s="87">
        <v>401.4</v>
      </c>
      <c r="K17" s="87">
        <v>433.5</v>
      </c>
    </row>
    <row r="18" spans="5:11" ht="60">
      <c r="E18" s="85" t="s">
        <v>286</v>
      </c>
      <c r="F18" s="80" t="s">
        <v>84</v>
      </c>
      <c r="G18" s="86">
        <v>292.4</v>
      </c>
      <c r="H18" s="86">
        <v>341.8</v>
      </c>
      <c r="I18" s="86">
        <v>372</v>
      </c>
      <c r="J18" s="86">
        <v>403</v>
      </c>
      <c r="K18" s="86">
        <v>439.3</v>
      </c>
    </row>
    <row r="19" spans="5:11" ht="15">
      <c r="E19" s="85" t="s">
        <v>85</v>
      </c>
      <c r="F19" s="80"/>
      <c r="G19" s="88"/>
      <c r="H19" s="88"/>
      <c r="I19" s="88"/>
      <c r="J19" s="88"/>
      <c r="K19" s="88"/>
    </row>
    <row r="20" spans="5:11" ht="30">
      <c r="E20" s="89" t="s">
        <v>88</v>
      </c>
      <c r="F20" s="90" t="s">
        <v>84</v>
      </c>
      <c r="G20" s="87">
        <v>254.4</v>
      </c>
      <c r="H20" s="87">
        <v>302.6</v>
      </c>
      <c r="I20" s="87">
        <v>331.6</v>
      </c>
      <c r="J20" s="87">
        <v>361.4</v>
      </c>
      <c r="K20" s="87">
        <v>396.5</v>
      </c>
    </row>
    <row r="21" spans="5:11" ht="30">
      <c r="E21" s="89" t="s">
        <v>89</v>
      </c>
      <c r="F21" s="90" t="s">
        <v>84</v>
      </c>
      <c r="G21" s="87">
        <v>38</v>
      </c>
      <c r="H21" s="87">
        <v>39.2</v>
      </c>
      <c r="I21" s="87">
        <v>40.4</v>
      </c>
      <c r="J21" s="87">
        <v>41.6</v>
      </c>
      <c r="K21" s="87">
        <v>42.8</v>
      </c>
    </row>
    <row r="22" spans="5:11" ht="30">
      <c r="E22" s="89" t="s">
        <v>90</v>
      </c>
      <c r="F22" s="90" t="s">
        <v>84</v>
      </c>
      <c r="G22" s="87"/>
      <c r="H22" s="87"/>
      <c r="I22" s="87"/>
      <c r="J22" s="87"/>
      <c r="K22" s="87"/>
    </row>
    <row r="23" spans="5:11" ht="15">
      <c r="E23" s="85" t="s">
        <v>91</v>
      </c>
      <c r="F23" s="80" t="s">
        <v>84</v>
      </c>
      <c r="G23" s="87">
        <v>85.8</v>
      </c>
      <c r="H23" s="87">
        <v>88.4</v>
      </c>
      <c r="I23" s="87">
        <v>91.1</v>
      </c>
      <c r="J23" s="87">
        <v>93.8</v>
      </c>
      <c r="K23" s="87">
        <v>96.6</v>
      </c>
    </row>
    <row r="24" spans="5:11" ht="120">
      <c r="E24" s="89" t="s">
        <v>287</v>
      </c>
      <c r="F24" s="80" t="s">
        <v>84</v>
      </c>
      <c r="G24" s="86">
        <v>675.5</v>
      </c>
      <c r="H24" s="86">
        <v>744.56</v>
      </c>
      <c r="I24" s="86">
        <v>811.2</v>
      </c>
      <c r="J24" s="86">
        <v>875.3</v>
      </c>
      <c r="K24" s="86">
        <v>946.4</v>
      </c>
    </row>
    <row r="25" spans="5:11" ht="60">
      <c r="E25" s="85" t="s">
        <v>92</v>
      </c>
      <c r="F25" s="80" t="s">
        <v>93</v>
      </c>
      <c r="G25" s="87">
        <v>108.4</v>
      </c>
      <c r="H25" s="86">
        <v>103.78864229746817</v>
      </c>
      <c r="I25" s="86">
        <v>101.63269822585792</v>
      </c>
      <c r="J25" s="86">
        <v>101.03171701054156</v>
      </c>
      <c r="K25" s="86">
        <v>101.52387725952042</v>
      </c>
    </row>
    <row r="26" spans="5:11" ht="57">
      <c r="E26" s="83" t="s">
        <v>288</v>
      </c>
      <c r="F26" s="79" t="s">
        <v>84</v>
      </c>
      <c r="G26" s="84">
        <v>634.9</v>
      </c>
      <c r="H26" s="84">
        <v>659.8</v>
      </c>
      <c r="I26" s="84">
        <v>738.8</v>
      </c>
      <c r="J26" s="84">
        <v>784.7</v>
      </c>
      <c r="K26" s="84">
        <v>830.2</v>
      </c>
    </row>
    <row r="27" spans="5:11" ht="15">
      <c r="E27" s="85" t="s">
        <v>85</v>
      </c>
      <c r="F27" s="80"/>
      <c r="G27" s="86"/>
      <c r="H27" s="86"/>
      <c r="I27" s="86"/>
      <c r="J27" s="86"/>
      <c r="K27" s="86"/>
    </row>
    <row r="28" spans="5:11" ht="12.75">
      <c r="E28" s="322" t="s">
        <v>289</v>
      </c>
      <c r="F28" s="324" t="s">
        <v>84</v>
      </c>
      <c r="G28" s="321">
        <v>540.9</v>
      </c>
      <c r="H28" s="321">
        <v>559.8</v>
      </c>
      <c r="I28" s="321">
        <v>632.8</v>
      </c>
      <c r="J28" s="321">
        <v>672.7</v>
      </c>
      <c r="K28" s="321">
        <v>712.2</v>
      </c>
    </row>
    <row r="29" spans="5:11" ht="12.75">
      <c r="E29" s="323"/>
      <c r="F29" s="324"/>
      <c r="G29" s="321"/>
      <c r="H29" s="321"/>
      <c r="I29" s="321"/>
      <c r="J29" s="321"/>
      <c r="K29" s="321"/>
    </row>
    <row r="30" spans="5:11" ht="15">
      <c r="E30" s="85" t="s">
        <v>94</v>
      </c>
      <c r="F30" s="80"/>
      <c r="G30" s="86"/>
      <c r="H30" s="86"/>
      <c r="I30" s="86"/>
      <c r="J30" s="86"/>
      <c r="K30" s="86"/>
    </row>
    <row r="31" spans="5:11" ht="60">
      <c r="E31" s="89" t="s">
        <v>95</v>
      </c>
      <c r="F31" s="90" t="s">
        <v>84</v>
      </c>
      <c r="G31" s="87">
        <f>491.1+17.3</f>
        <v>508.40000000000003</v>
      </c>
      <c r="H31" s="87">
        <f>505.8+18.4</f>
        <v>524.2</v>
      </c>
      <c r="I31" s="87">
        <f>573.3+20.1</f>
        <v>593.4</v>
      </c>
      <c r="J31" s="87">
        <f>608.3+21.5</f>
        <v>629.8</v>
      </c>
      <c r="K31" s="87">
        <f>642.9+22.9</f>
        <v>665.8</v>
      </c>
    </row>
    <row r="32" spans="5:11" ht="30">
      <c r="E32" s="89" t="s">
        <v>96</v>
      </c>
      <c r="F32" s="90" t="s">
        <v>84</v>
      </c>
      <c r="G32" s="87">
        <v>32.5</v>
      </c>
      <c r="H32" s="87">
        <v>35.6</v>
      </c>
      <c r="I32" s="87">
        <v>39.4</v>
      </c>
      <c r="J32" s="87">
        <v>42.9</v>
      </c>
      <c r="K32" s="87">
        <v>46.4</v>
      </c>
    </row>
    <row r="33" spans="5:11" ht="60">
      <c r="E33" s="85" t="s">
        <v>97</v>
      </c>
      <c r="F33" s="80" t="s">
        <v>84</v>
      </c>
      <c r="G33" s="87">
        <v>48</v>
      </c>
      <c r="H33" s="87">
        <v>50</v>
      </c>
      <c r="I33" s="87">
        <v>52</v>
      </c>
      <c r="J33" s="87">
        <v>54</v>
      </c>
      <c r="K33" s="87">
        <v>56</v>
      </c>
    </row>
    <row r="34" spans="5:11" ht="135">
      <c r="E34" s="85" t="s">
        <v>98</v>
      </c>
      <c r="F34" s="80" t="s">
        <v>84</v>
      </c>
      <c r="G34" s="87">
        <v>46</v>
      </c>
      <c r="H34" s="87">
        <v>50</v>
      </c>
      <c r="I34" s="87">
        <v>54</v>
      </c>
      <c r="J34" s="87">
        <v>58</v>
      </c>
      <c r="K34" s="87">
        <v>62</v>
      </c>
    </row>
    <row r="35" spans="5:11" ht="99.75">
      <c r="E35" s="83" t="s">
        <v>290</v>
      </c>
      <c r="F35" s="79" t="s">
        <v>84</v>
      </c>
      <c r="G35" s="84">
        <v>88.59999999999991</v>
      </c>
      <c r="H35" s="84">
        <v>134.76</v>
      </c>
      <c r="I35" s="84">
        <v>124.4</v>
      </c>
      <c r="J35" s="84">
        <v>144.6</v>
      </c>
      <c r="K35" s="84">
        <v>172.2</v>
      </c>
    </row>
    <row r="36" spans="5:11" ht="75">
      <c r="E36" s="85" t="s">
        <v>291</v>
      </c>
      <c r="F36" s="91" t="s">
        <v>99</v>
      </c>
      <c r="G36" s="87">
        <v>12.4</v>
      </c>
      <c r="H36" s="87">
        <v>12.2</v>
      </c>
      <c r="I36" s="87">
        <v>12</v>
      </c>
      <c r="J36" s="87">
        <v>11.8</v>
      </c>
      <c r="K36" s="87">
        <v>11.6</v>
      </c>
    </row>
    <row r="37" spans="5:11" ht="75">
      <c r="E37" s="85" t="s">
        <v>292</v>
      </c>
      <c r="F37" s="80" t="s">
        <v>100</v>
      </c>
      <c r="G37" s="86">
        <v>4862.231182795699</v>
      </c>
      <c r="H37" s="86">
        <v>5427.322404371586</v>
      </c>
      <c r="I37" s="86">
        <v>5994.444444444444</v>
      </c>
      <c r="J37" s="86">
        <v>6562.853107344632</v>
      </c>
      <c r="K37" s="86">
        <v>7201.149425287355</v>
      </c>
    </row>
    <row r="38" spans="5:11" ht="45">
      <c r="E38" s="85" t="s">
        <v>101</v>
      </c>
      <c r="F38" s="80" t="s">
        <v>93</v>
      </c>
      <c r="G38" s="86">
        <v>111.3</v>
      </c>
      <c r="H38" s="87">
        <v>106.2</v>
      </c>
      <c r="I38" s="87">
        <v>107.2</v>
      </c>
      <c r="J38" s="87">
        <v>106.8</v>
      </c>
      <c r="K38" s="87">
        <v>106.5</v>
      </c>
    </row>
  </sheetData>
  <mergeCells count="16">
    <mergeCell ref="C3:K3"/>
    <mergeCell ref="D1:G1"/>
    <mergeCell ref="E5:J5"/>
    <mergeCell ref="E6:K6"/>
    <mergeCell ref="E7:I7"/>
    <mergeCell ref="H8:K8"/>
    <mergeCell ref="E10:K10"/>
    <mergeCell ref="E11:E12"/>
    <mergeCell ref="F11:F12"/>
    <mergeCell ref="I28:I29"/>
    <mergeCell ref="J28:J29"/>
    <mergeCell ref="K28:K29"/>
    <mergeCell ref="E28:E29"/>
    <mergeCell ref="F28:F29"/>
    <mergeCell ref="G28:G29"/>
    <mergeCell ref="H28:H29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7"/>
  <sheetViews>
    <sheetView workbookViewId="0" topLeftCell="A25">
      <selection activeCell="A116" sqref="A116:F116"/>
    </sheetView>
  </sheetViews>
  <sheetFormatPr defaultColWidth="9.00390625" defaultRowHeight="12.75"/>
  <cols>
    <col min="1" max="1" width="25.25390625" style="0" customWidth="1"/>
    <col min="2" max="2" width="59.75390625" style="0" customWidth="1"/>
  </cols>
  <sheetData>
    <row r="1" spans="1:5" ht="14.25">
      <c r="A1" s="183" t="s">
        <v>672</v>
      </c>
      <c r="B1" s="183"/>
      <c r="C1" s="183"/>
      <c r="D1" s="183"/>
      <c r="E1" s="183"/>
    </row>
    <row r="2" spans="1:7" ht="14.25">
      <c r="A2" s="357" t="s">
        <v>673</v>
      </c>
      <c r="B2" s="357"/>
      <c r="C2" s="357"/>
      <c r="D2" s="357"/>
      <c r="E2" s="357"/>
      <c r="F2" s="357"/>
      <c r="G2" s="357"/>
    </row>
    <row r="3" ht="18.75">
      <c r="A3" s="196"/>
    </row>
    <row r="4" spans="1:5" ht="14.25">
      <c r="A4" s="357" t="s">
        <v>674</v>
      </c>
      <c r="B4" s="357"/>
      <c r="C4" s="357"/>
      <c r="D4" s="357"/>
      <c r="E4" s="357"/>
    </row>
    <row r="5" spans="1:2" ht="15.75">
      <c r="A5" s="459" t="s">
        <v>675</v>
      </c>
      <c r="B5" s="459"/>
    </row>
    <row r="6" spans="1:7" ht="14.25">
      <c r="A6" s="460" t="s">
        <v>676</v>
      </c>
      <c r="B6" s="460"/>
      <c r="C6" s="460"/>
      <c r="D6" s="460"/>
      <c r="E6" s="460"/>
      <c r="F6" s="460"/>
      <c r="G6" s="460"/>
    </row>
    <row r="7" ht="18.75">
      <c r="A7" s="198"/>
    </row>
    <row r="8" ht="16.5" thickBot="1">
      <c r="A8" s="121"/>
    </row>
    <row r="9" spans="1:3" ht="31.5">
      <c r="A9" s="461" t="s">
        <v>677</v>
      </c>
      <c r="B9" s="463" t="s">
        <v>108</v>
      </c>
      <c r="C9" s="200" t="s">
        <v>678</v>
      </c>
    </row>
    <row r="10" spans="1:3" ht="16.5" thickBot="1">
      <c r="A10" s="462"/>
      <c r="B10" s="464"/>
      <c r="C10" s="201" t="s">
        <v>63</v>
      </c>
    </row>
    <row r="11" spans="1:3" ht="53.25" customHeight="1" thickBot="1">
      <c r="A11" s="202">
        <v>1</v>
      </c>
      <c r="B11" s="203" t="s">
        <v>679</v>
      </c>
      <c r="C11" s="204">
        <v>8089</v>
      </c>
    </row>
    <row r="12" spans="1:3" ht="48.75" customHeight="1">
      <c r="A12" s="455">
        <v>2</v>
      </c>
      <c r="B12" s="205" t="s">
        <v>680</v>
      </c>
      <c r="C12" s="457">
        <v>367682</v>
      </c>
    </row>
    <row r="13" spans="1:3" ht="19.5" customHeight="1" thickBot="1">
      <c r="A13" s="456"/>
      <c r="B13" s="203" t="s">
        <v>681</v>
      </c>
      <c r="C13" s="458"/>
    </row>
    <row r="14" spans="1:3" ht="53.25" customHeight="1" thickBot="1">
      <c r="A14" s="202">
        <v>3</v>
      </c>
      <c r="B14" s="203" t="s">
        <v>682</v>
      </c>
      <c r="C14" s="204">
        <v>6429</v>
      </c>
    </row>
    <row r="15" spans="1:3" ht="30" customHeight="1">
      <c r="A15" s="455">
        <v>4</v>
      </c>
      <c r="B15" s="205" t="s">
        <v>683</v>
      </c>
      <c r="C15" s="457">
        <v>1660</v>
      </c>
    </row>
    <row r="16" spans="1:3" ht="16.5" thickBot="1">
      <c r="A16" s="456"/>
      <c r="B16" s="203" t="s">
        <v>684</v>
      </c>
      <c r="C16" s="458"/>
    </row>
    <row r="17" spans="1:3" ht="44.25" customHeight="1" thickBot="1">
      <c r="A17" s="202">
        <v>5</v>
      </c>
      <c r="B17" s="203" t="s">
        <v>685</v>
      </c>
      <c r="C17" s="204">
        <v>75455</v>
      </c>
    </row>
    <row r="18" spans="1:3" ht="42" customHeight="1" thickBot="1">
      <c r="A18" s="202">
        <v>6</v>
      </c>
      <c r="B18" s="203" t="s">
        <v>686</v>
      </c>
      <c r="C18" s="128">
        <v>21</v>
      </c>
    </row>
    <row r="19" spans="1:3" ht="30" customHeight="1" thickBot="1">
      <c r="A19" s="202">
        <v>7</v>
      </c>
      <c r="B19" s="203" t="s">
        <v>687</v>
      </c>
      <c r="C19" s="204">
        <v>433545</v>
      </c>
    </row>
    <row r="20" ht="18.75">
      <c r="A20" s="198"/>
    </row>
    <row r="21" spans="1:5" ht="15.75">
      <c r="A21" s="373" t="s">
        <v>672</v>
      </c>
      <c r="B21" s="373"/>
      <c r="C21" s="373"/>
      <c r="D21" s="373"/>
      <c r="E21" s="373"/>
    </row>
    <row r="22" spans="1:2" ht="16.5" customHeight="1">
      <c r="A22" s="373" t="s">
        <v>688</v>
      </c>
      <c r="B22" s="373"/>
    </row>
    <row r="23" ht="15.75">
      <c r="A23" s="170"/>
    </row>
    <row r="24" spans="1:3" ht="15.75">
      <c r="A24" s="468" t="s">
        <v>674</v>
      </c>
      <c r="B24" s="468"/>
      <c r="C24" s="468"/>
    </row>
    <row r="25" spans="1:2" ht="15.75">
      <c r="A25" s="459" t="s">
        <v>689</v>
      </c>
      <c r="B25" s="459"/>
    </row>
    <row r="26" spans="1:6" ht="15.75">
      <c r="A26" s="373" t="s">
        <v>690</v>
      </c>
      <c r="B26" s="373"/>
      <c r="C26" s="373"/>
      <c r="D26" s="373"/>
      <c r="E26" s="373"/>
      <c r="F26" s="373"/>
    </row>
    <row r="27" spans="1:2" ht="15.75">
      <c r="A27" s="468" t="s">
        <v>691</v>
      </c>
      <c r="B27" s="468"/>
    </row>
    <row r="28" ht="15.75">
      <c r="A28" s="45"/>
    </row>
    <row r="29" ht="16.5" thickBot="1">
      <c r="A29" s="197"/>
    </row>
    <row r="30" spans="1:7" ht="15.75">
      <c r="A30" s="208" t="s">
        <v>5</v>
      </c>
      <c r="B30" s="461" t="s">
        <v>6</v>
      </c>
      <c r="C30" s="461" t="s">
        <v>558</v>
      </c>
      <c r="D30" s="200">
        <v>2010</v>
      </c>
      <c r="E30" s="200">
        <v>2011</v>
      </c>
      <c r="F30" s="200">
        <v>2012</v>
      </c>
      <c r="G30" s="461" t="s">
        <v>112</v>
      </c>
    </row>
    <row r="31" spans="1:7" ht="31.5">
      <c r="A31" s="209" t="s">
        <v>692</v>
      </c>
      <c r="B31" s="465"/>
      <c r="C31" s="465"/>
      <c r="D31" s="210" t="s">
        <v>693</v>
      </c>
      <c r="E31" s="210" t="s">
        <v>694</v>
      </c>
      <c r="F31" s="210" t="s">
        <v>695</v>
      </c>
      <c r="G31" s="465"/>
    </row>
    <row r="32" spans="1:7" ht="16.5" thickBot="1">
      <c r="A32" s="173"/>
      <c r="B32" s="462"/>
      <c r="C32" s="462"/>
      <c r="D32" s="201" t="s">
        <v>82</v>
      </c>
      <c r="E32" s="126"/>
      <c r="F32" s="126"/>
      <c r="G32" s="462"/>
    </row>
    <row r="33" spans="1:7" ht="15.75">
      <c r="A33" s="245">
        <v>1</v>
      </c>
      <c r="B33" s="466" t="s">
        <v>696</v>
      </c>
      <c r="C33" s="210"/>
      <c r="D33" s="210"/>
      <c r="E33" s="210"/>
      <c r="F33" s="211"/>
      <c r="G33" s="211"/>
    </row>
    <row r="34" spans="1:7" ht="16.5" thickBot="1">
      <c r="A34" s="148"/>
      <c r="B34" s="467"/>
      <c r="C34" s="201" t="s">
        <v>697</v>
      </c>
      <c r="D34" s="201" t="s">
        <v>698</v>
      </c>
      <c r="E34" s="201" t="s">
        <v>699</v>
      </c>
      <c r="F34" s="212" t="s">
        <v>700</v>
      </c>
      <c r="G34" s="213">
        <v>707354</v>
      </c>
    </row>
    <row r="35" spans="1:7" ht="15.75">
      <c r="A35" s="245">
        <v>2</v>
      </c>
      <c r="B35" s="466" t="s">
        <v>701</v>
      </c>
      <c r="C35" s="210"/>
      <c r="D35" s="210"/>
      <c r="E35" s="210"/>
      <c r="F35" s="211"/>
      <c r="G35" s="211"/>
    </row>
    <row r="36" spans="1:7" ht="16.5" thickBot="1">
      <c r="A36" s="148"/>
      <c r="B36" s="467"/>
      <c r="C36" s="201" t="s">
        <v>702</v>
      </c>
      <c r="D36" s="201" t="s">
        <v>703</v>
      </c>
      <c r="E36" s="201" t="s">
        <v>704</v>
      </c>
      <c r="F36" s="212" t="s">
        <v>705</v>
      </c>
      <c r="G36" s="213">
        <v>260434</v>
      </c>
    </row>
    <row r="37" spans="1:7" ht="30.75" customHeight="1">
      <c r="A37" s="245">
        <v>3</v>
      </c>
      <c r="B37" s="466" t="s">
        <v>706</v>
      </c>
      <c r="C37" s="210"/>
      <c r="D37" s="210"/>
      <c r="E37" s="210"/>
      <c r="F37" s="211"/>
      <c r="G37" s="211"/>
    </row>
    <row r="38" spans="1:7" ht="16.5" thickBot="1">
      <c r="A38" s="148"/>
      <c r="B38" s="467"/>
      <c r="C38" s="201" t="s">
        <v>707</v>
      </c>
      <c r="D38" s="201" t="s">
        <v>708</v>
      </c>
      <c r="E38" s="201" t="s">
        <v>709</v>
      </c>
      <c r="F38" s="212" t="s">
        <v>710</v>
      </c>
      <c r="G38" s="213">
        <v>446920</v>
      </c>
    </row>
    <row r="39" spans="1:7" ht="16.5" thickBot="1">
      <c r="A39" s="96">
        <v>4</v>
      </c>
      <c r="B39" s="212" t="s">
        <v>711</v>
      </c>
      <c r="C39" s="128">
        <v>2.2</v>
      </c>
      <c r="D39" s="128">
        <v>2.2</v>
      </c>
      <c r="E39" s="128">
        <v>2.2</v>
      </c>
      <c r="F39" s="128">
        <v>2.2</v>
      </c>
      <c r="G39" s="128">
        <v>2.2</v>
      </c>
    </row>
    <row r="40" spans="1:7" ht="15.75">
      <c r="A40" s="245">
        <v>5</v>
      </c>
      <c r="B40" s="466" t="s">
        <v>712</v>
      </c>
      <c r="C40" s="210"/>
      <c r="D40" s="210"/>
      <c r="E40" s="210"/>
      <c r="F40" s="210"/>
      <c r="G40" s="210"/>
    </row>
    <row r="41" spans="1:7" ht="16.5" thickBot="1">
      <c r="A41" s="148"/>
      <c r="B41" s="467"/>
      <c r="C41" s="201" t="s">
        <v>713</v>
      </c>
      <c r="D41" s="201" t="s">
        <v>714</v>
      </c>
      <c r="E41" s="201" t="s">
        <v>715</v>
      </c>
      <c r="F41" s="201" t="s">
        <v>716</v>
      </c>
      <c r="G41" s="214">
        <v>9832</v>
      </c>
    </row>
    <row r="42" spans="1:7" ht="15.75">
      <c r="A42" s="245">
        <v>6</v>
      </c>
      <c r="B42" s="466" t="s">
        <v>717</v>
      </c>
      <c r="C42" s="130"/>
      <c r="D42" s="130"/>
      <c r="E42" s="130"/>
      <c r="F42" s="130"/>
      <c r="G42" s="130"/>
    </row>
    <row r="43" spans="1:7" ht="16.5" thickBot="1">
      <c r="A43" s="148"/>
      <c r="B43" s="467"/>
      <c r="C43" s="128" t="s">
        <v>718</v>
      </c>
      <c r="D43" s="128" t="s">
        <v>719</v>
      </c>
      <c r="E43" s="128" t="s">
        <v>720</v>
      </c>
      <c r="F43" s="128" t="s">
        <v>721</v>
      </c>
      <c r="G43" s="204">
        <v>91716</v>
      </c>
    </row>
    <row r="47" spans="1:7" ht="14.25">
      <c r="A47" s="460" t="s">
        <v>672</v>
      </c>
      <c r="B47" s="460"/>
      <c r="C47" s="460"/>
      <c r="D47" s="460"/>
      <c r="E47" s="460"/>
      <c r="F47" s="460"/>
      <c r="G47" s="460"/>
    </row>
    <row r="48" spans="1:2" ht="16.5">
      <c r="A48" s="490" t="s">
        <v>722</v>
      </c>
      <c r="B48" s="490"/>
    </row>
    <row r="49" ht="16.5">
      <c r="A49" s="215"/>
    </row>
    <row r="50" spans="1:2" ht="16.5">
      <c r="A50" s="490" t="s">
        <v>674</v>
      </c>
      <c r="B50" s="490"/>
    </row>
    <row r="51" ht="15.75">
      <c r="A51" s="197"/>
    </row>
    <row r="52" spans="1:2" ht="15.75">
      <c r="A52" s="459" t="s">
        <v>675</v>
      </c>
      <c r="B52" s="459"/>
    </row>
    <row r="53" spans="1:7" ht="15.75">
      <c r="A53" s="373" t="s">
        <v>723</v>
      </c>
      <c r="B53" s="373"/>
      <c r="C53" s="373"/>
      <c r="D53" s="373"/>
      <c r="E53" s="373"/>
      <c r="F53" s="373"/>
      <c r="G53" s="373"/>
    </row>
    <row r="54" ht="17.25" thickBot="1">
      <c r="A54" s="216"/>
    </row>
    <row r="55" spans="1:2" ht="16.5" thickBot="1">
      <c r="A55" s="217" t="s">
        <v>108</v>
      </c>
      <c r="B55" s="218" t="s">
        <v>724</v>
      </c>
    </row>
    <row r="56" spans="1:2" ht="59.25" customHeight="1" thickBot="1">
      <c r="A56" s="219" t="s">
        <v>725</v>
      </c>
      <c r="B56" s="220">
        <v>159.6</v>
      </c>
    </row>
    <row r="57" spans="1:2" ht="51.75" customHeight="1">
      <c r="A57" s="469" t="s">
        <v>726</v>
      </c>
      <c r="B57" s="222"/>
    </row>
    <row r="58" spans="1:2" ht="30.75" customHeight="1" thickBot="1">
      <c r="A58" s="470"/>
      <c r="B58" s="223">
        <v>0.18</v>
      </c>
    </row>
    <row r="59" spans="1:2" ht="95.25" customHeight="1" thickBot="1">
      <c r="A59" s="219" t="s">
        <v>727</v>
      </c>
      <c r="B59" s="220">
        <v>887</v>
      </c>
    </row>
    <row r="60" spans="1:2" ht="109.5" customHeight="1" thickBot="1">
      <c r="A60" s="219" t="s">
        <v>728</v>
      </c>
      <c r="B60" s="220">
        <v>3</v>
      </c>
    </row>
    <row r="61" spans="1:2" ht="75.75" customHeight="1">
      <c r="A61" s="221" t="s">
        <v>729</v>
      </c>
      <c r="B61" s="455">
        <v>884</v>
      </c>
    </row>
    <row r="62" spans="1:2" ht="16.5" thickBot="1">
      <c r="A62" s="219" t="s">
        <v>730</v>
      </c>
      <c r="B62" s="456"/>
    </row>
    <row r="63" spans="1:2" ht="74.25" customHeight="1">
      <c r="A63" s="221" t="s">
        <v>731</v>
      </c>
      <c r="B63" s="222"/>
    </row>
    <row r="64" spans="1:2" ht="49.5" customHeight="1">
      <c r="A64" s="221" t="s">
        <v>732</v>
      </c>
      <c r="B64" s="225">
        <v>0.63</v>
      </c>
    </row>
    <row r="65" spans="1:2" ht="52.5" customHeight="1">
      <c r="A65" s="221" t="s">
        <v>733</v>
      </c>
      <c r="B65" s="225">
        <v>0.37</v>
      </c>
    </row>
    <row r="66" spans="1:2" ht="16.5" thickBot="1">
      <c r="A66" s="224"/>
      <c r="B66" s="226"/>
    </row>
    <row r="67" spans="1:2" ht="102" customHeight="1" thickBot="1">
      <c r="A67" s="219" t="s">
        <v>734</v>
      </c>
      <c r="B67" s="220">
        <v>560</v>
      </c>
    </row>
    <row r="68" spans="1:2" ht="29.25" customHeight="1">
      <c r="A68" s="221" t="s">
        <v>735</v>
      </c>
      <c r="B68" s="455">
        <v>324</v>
      </c>
    </row>
    <row r="69" spans="1:2" ht="16.5" thickBot="1">
      <c r="A69" s="219" t="s">
        <v>736</v>
      </c>
      <c r="B69" s="456"/>
    </row>
    <row r="70" spans="1:2" ht="60.75" customHeight="1" thickBot="1">
      <c r="A70" s="219" t="s">
        <v>737</v>
      </c>
      <c r="B70" s="220">
        <v>668.9</v>
      </c>
    </row>
    <row r="71" spans="1:2" ht="69.75" customHeight="1" thickBot="1">
      <c r="A71" s="219" t="s">
        <v>738</v>
      </c>
      <c r="B71" s="220">
        <v>3716</v>
      </c>
    </row>
    <row r="72" spans="1:2" ht="123.75" customHeight="1" thickBot="1">
      <c r="A72" s="219" t="s">
        <v>739</v>
      </c>
      <c r="B72" s="226">
        <v>0.74</v>
      </c>
    </row>
    <row r="73" spans="1:2" ht="18" customHeight="1">
      <c r="A73" s="239"/>
      <c r="B73" s="240"/>
    </row>
    <row r="74" spans="1:5" ht="15.75">
      <c r="A74" s="238" t="s">
        <v>740</v>
      </c>
      <c r="B74" s="238"/>
      <c r="C74" s="238"/>
      <c r="D74" s="238"/>
      <c r="E74" s="238"/>
    </row>
    <row r="75" ht="16.5">
      <c r="A75" s="215" t="s">
        <v>741</v>
      </c>
    </row>
    <row r="76" ht="16.5">
      <c r="A76" s="215"/>
    </row>
    <row r="77" ht="16.5">
      <c r="A77" s="215" t="s">
        <v>674</v>
      </c>
    </row>
    <row r="78" ht="15.75">
      <c r="A78" s="207" t="s">
        <v>689</v>
      </c>
    </row>
    <row r="79" ht="15.75">
      <c r="A79" s="170"/>
    </row>
    <row r="80" spans="1:8" ht="15.75">
      <c r="A80" s="468" t="s">
        <v>742</v>
      </c>
      <c r="B80" s="468"/>
      <c r="C80" s="468"/>
      <c r="D80" s="468"/>
      <c r="E80" s="468"/>
      <c r="F80" s="468"/>
      <c r="G80" s="468"/>
      <c r="H80" s="468"/>
    </row>
    <row r="81" ht="21" thickBot="1">
      <c r="A81" s="227"/>
    </row>
    <row r="82" spans="1:8" ht="30.75" customHeight="1">
      <c r="A82" s="206" t="s">
        <v>743</v>
      </c>
      <c r="B82" s="475" t="s">
        <v>336</v>
      </c>
      <c r="C82" s="476"/>
      <c r="D82" s="477"/>
      <c r="E82" s="200" t="s">
        <v>745</v>
      </c>
      <c r="F82" s="200" t="s">
        <v>146</v>
      </c>
      <c r="G82" s="200" t="s">
        <v>148</v>
      </c>
      <c r="H82" s="461" t="s">
        <v>112</v>
      </c>
    </row>
    <row r="83" spans="1:8" ht="18" customHeight="1" thickBot="1">
      <c r="A83" s="228" t="s">
        <v>744</v>
      </c>
      <c r="B83" s="478" t="s">
        <v>82</v>
      </c>
      <c r="C83" s="479"/>
      <c r="D83" s="480"/>
      <c r="E83" s="201" t="s">
        <v>82</v>
      </c>
      <c r="F83" s="201" t="s">
        <v>746</v>
      </c>
      <c r="G83" s="201" t="s">
        <v>83</v>
      </c>
      <c r="H83" s="462"/>
    </row>
    <row r="84" spans="1:8" ht="16.5" thickBot="1">
      <c r="A84" s="224"/>
      <c r="B84" s="201" t="s">
        <v>747</v>
      </c>
      <c r="C84" s="488" t="s">
        <v>748</v>
      </c>
      <c r="D84" s="489"/>
      <c r="E84" s="229"/>
      <c r="F84" s="212"/>
      <c r="G84" s="212"/>
      <c r="H84" s="212"/>
    </row>
    <row r="85" spans="1:8" ht="63" thickBot="1">
      <c r="A85" s="231"/>
      <c r="B85" s="232"/>
      <c r="C85" s="233" t="s">
        <v>749</v>
      </c>
      <c r="D85" s="233" t="s">
        <v>750</v>
      </c>
      <c r="E85" s="234"/>
      <c r="F85" s="235"/>
      <c r="G85" s="235"/>
      <c r="H85" s="235"/>
    </row>
    <row r="86" spans="1:8" ht="29.25" customHeight="1" thickBot="1">
      <c r="A86" s="236" t="s">
        <v>751</v>
      </c>
      <c r="B86" s="128" t="s">
        <v>351</v>
      </c>
      <c r="C86" s="128" t="s">
        <v>351</v>
      </c>
      <c r="D86" s="128" t="s">
        <v>351</v>
      </c>
      <c r="E86" s="128">
        <v>1000</v>
      </c>
      <c r="F86" s="128">
        <v>1059</v>
      </c>
      <c r="G86" s="128">
        <v>1127</v>
      </c>
      <c r="H86" s="128">
        <v>1226</v>
      </c>
    </row>
    <row r="87" spans="1:8" ht="27.75" customHeight="1" thickBot="1">
      <c r="A87" s="236" t="s">
        <v>752</v>
      </c>
      <c r="B87" s="128">
        <v>354</v>
      </c>
      <c r="C87" s="128">
        <v>63</v>
      </c>
      <c r="D87" s="128">
        <v>100</v>
      </c>
      <c r="E87" s="128">
        <v>372</v>
      </c>
      <c r="F87" s="128">
        <v>398</v>
      </c>
      <c r="G87" s="128">
        <v>421</v>
      </c>
      <c r="H87" s="128">
        <v>445</v>
      </c>
    </row>
    <row r="88" spans="1:8" ht="27" customHeight="1">
      <c r="A88" s="481" t="s">
        <v>753</v>
      </c>
      <c r="B88" s="130"/>
      <c r="C88" s="130"/>
      <c r="D88" s="130"/>
      <c r="E88" s="130"/>
      <c r="F88" s="130"/>
      <c r="G88" s="130"/>
      <c r="H88" s="130"/>
    </row>
    <row r="89" spans="1:8" ht="24" customHeight="1" thickBot="1">
      <c r="A89" s="483"/>
      <c r="B89" s="128">
        <v>206</v>
      </c>
      <c r="C89" s="128">
        <v>37</v>
      </c>
      <c r="D89" s="128">
        <v>100</v>
      </c>
      <c r="E89" s="128">
        <v>219</v>
      </c>
      <c r="F89" s="128">
        <v>235</v>
      </c>
      <c r="G89" s="128">
        <v>251</v>
      </c>
      <c r="H89" s="128">
        <v>267</v>
      </c>
    </row>
    <row r="90" spans="1:8" ht="90.75" customHeight="1">
      <c r="A90" s="481" t="s">
        <v>754</v>
      </c>
      <c r="B90" s="130"/>
      <c r="C90" s="484"/>
      <c r="D90" s="485"/>
      <c r="E90" s="130"/>
      <c r="F90" s="130"/>
      <c r="G90" s="130"/>
      <c r="H90" s="130"/>
    </row>
    <row r="91" spans="1:8" ht="15.75">
      <c r="A91" s="482"/>
      <c r="B91" s="130"/>
      <c r="C91" s="471"/>
      <c r="D91" s="472"/>
      <c r="E91" s="130"/>
      <c r="F91" s="130"/>
      <c r="G91" s="130"/>
      <c r="H91" s="130"/>
    </row>
    <row r="92" spans="1:8" ht="15.75" customHeight="1">
      <c r="A92" s="482"/>
      <c r="B92" s="130">
        <v>560</v>
      </c>
      <c r="C92" s="471" t="s">
        <v>113</v>
      </c>
      <c r="D92" s="472"/>
      <c r="E92" s="130">
        <v>1591</v>
      </c>
      <c r="F92" s="130">
        <v>1692</v>
      </c>
      <c r="G92" s="130">
        <v>1799</v>
      </c>
      <c r="H92" s="130">
        <v>1938</v>
      </c>
    </row>
    <row r="93" spans="1:8" ht="16.5" thickBot="1">
      <c r="A93" s="483"/>
      <c r="B93" s="128"/>
      <c r="C93" s="473"/>
      <c r="D93" s="474"/>
      <c r="E93" s="126"/>
      <c r="F93" s="126"/>
      <c r="G93" s="126"/>
      <c r="H93" s="126"/>
    </row>
    <row r="94" spans="1:8" ht="93.75" customHeight="1">
      <c r="A94" s="481" t="s">
        <v>755</v>
      </c>
      <c r="B94" s="130"/>
      <c r="C94" s="484"/>
      <c r="D94" s="485"/>
      <c r="E94" s="130"/>
      <c r="F94" s="130"/>
      <c r="G94" s="130"/>
      <c r="H94" s="130"/>
    </row>
    <row r="95" spans="1:8" ht="15.75">
      <c r="A95" s="482"/>
      <c r="B95" s="130"/>
      <c r="C95" s="471"/>
      <c r="D95" s="472"/>
      <c r="E95" s="130"/>
      <c r="F95" s="130"/>
      <c r="G95" s="130"/>
      <c r="H95" s="130"/>
    </row>
    <row r="96" spans="1:8" ht="16.5" thickBot="1">
      <c r="A96" s="483"/>
      <c r="B96" s="128">
        <v>414</v>
      </c>
      <c r="C96" s="486" t="s">
        <v>113</v>
      </c>
      <c r="D96" s="487"/>
      <c r="E96" s="128">
        <v>1177</v>
      </c>
      <c r="F96" s="128">
        <v>1252</v>
      </c>
      <c r="G96" s="128">
        <v>1331</v>
      </c>
      <c r="H96" s="128">
        <v>1434</v>
      </c>
    </row>
    <row r="97" ht="15.75">
      <c r="A97" s="45"/>
    </row>
    <row r="98" ht="16.5">
      <c r="A98" s="215"/>
    </row>
    <row r="99" ht="16.5">
      <c r="A99" s="215"/>
    </row>
    <row r="100" ht="16.5">
      <c r="A100" s="215"/>
    </row>
    <row r="101" ht="16.5">
      <c r="A101" s="215"/>
    </row>
    <row r="102" ht="15.75">
      <c r="A102" s="45"/>
    </row>
    <row r="103" ht="15.75">
      <c r="A103" s="45"/>
    </row>
    <row r="104" ht="15.75">
      <c r="A104" s="45"/>
    </row>
    <row r="105" ht="16.5">
      <c r="A105" s="215"/>
    </row>
    <row r="106" ht="16.5">
      <c r="A106" s="215"/>
    </row>
    <row r="107" ht="16.5">
      <c r="A107" s="215"/>
    </row>
    <row r="108" spans="1:6" ht="15.75">
      <c r="A108" s="238" t="s">
        <v>740</v>
      </c>
      <c r="B108" s="238"/>
      <c r="C108" s="238"/>
      <c r="D108" s="238"/>
      <c r="E108" s="238"/>
      <c r="F108" s="238"/>
    </row>
    <row r="109" ht="16.5">
      <c r="A109" s="215" t="s">
        <v>722</v>
      </c>
    </row>
    <row r="110" ht="16.5">
      <c r="A110" s="215"/>
    </row>
    <row r="111" ht="16.5">
      <c r="A111" s="215" t="s">
        <v>674</v>
      </c>
    </row>
    <row r="112" ht="18.75">
      <c r="A112" s="198"/>
    </row>
    <row r="113" ht="15.75">
      <c r="A113" s="207" t="s">
        <v>756</v>
      </c>
    </row>
    <row r="114" ht="18.75">
      <c r="A114" s="198"/>
    </row>
    <row r="115" spans="1:6" ht="14.25">
      <c r="A115" s="357" t="s">
        <v>757</v>
      </c>
      <c r="B115" s="357"/>
      <c r="C115" s="357"/>
      <c r="D115" s="357"/>
      <c r="E115" s="357"/>
      <c r="F115" s="357"/>
    </row>
    <row r="116" spans="1:6" ht="15.75">
      <c r="A116" s="373" t="s">
        <v>758</v>
      </c>
      <c r="B116" s="373"/>
      <c r="C116" s="373"/>
      <c r="D116" s="373"/>
      <c r="E116" s="373"/>
      <c r="F116" s="373"/>
    </row>
    <row r="117" ht="18.75">
      <c r="A117" s="196"/>
    </row>
    <row r="118" ht="16.5" thickBot="1">
      <c r="A118" s="197" t="s">
        <v>747</v>
      </c>
    </row>
    <row r="119" spans="1:6" ht="46.5" customHeight="1">
      <c r="A119" s="463" t="s">
        <v>759</v>
      </c>
      <c r="B119" s="199" t="s">
        <v>336</v>
      </c>
      <c r="C119" s="199" t="s">
        <v>144</v>
      </c>
      <c r="D119" s="463" t="s">
        <v>560</v>
      </c>
      <c r="E119" s="463" t="s">
        <v>111</v>
      </c>
      <c r="F119" s="199" t="s">
        <v>149</v>
      </c>
    </row>
    <row r="120" spans="1:6" ht="16.5" thickBot="1">
      <c r="A120" s="464"/>
      <c r="B120" s="229" t="s">
        <v>82</v>
      </c>
      <c r="C120" s="229" t="s">
        <v>82</v>
      </c>
      <c r="D120" s="464"/>
      <c r="E120" s="464"/>
      <c r="F120" s="229" t="s">
        <v>83</v>
      </c>
    </row>
    <row r="121" spans="1:6" ht="43.5" customHeight="1" thickBot="1">
      <c r="A121" s="237" t="s">
        <v>760</v>
      </c>
      <c r="B121" s="128">
        <v>324</v>
      </c>
      <c r="C121" s="128">
        <v>344</v>
      </c>
      <c r="D121" s="128">
        <v>369</v>
      </c>
      <c r="E121" s="128">
        <v>394</v>
      </c>
      <c r="F121" s="128">
        <v>420</v>
      </c>
    </row>
    <row r="122" spans="1:6" ht="39" customHeight="1" thickBot="1">
      <c r="A122" s="230" t="s">
        <v>761</v>
      </c>
      <c r="B122" s="128">
        <v>240</v>
      </c>
      <c r="C122" s="128">
        <v>255</v>
      </c>
      <c r="D122" s="128">
        <v>273</v>
      </c>
      <c r="E122" s="128">
        <v>292</v>
      </c>
      <c r="F122" s="128">
        <v>311</v>
      </c>
    </row>
    <row r="123" ht="18.75">
      <c r="A123" s="198"/>
    </row>
    <row r="124" ht="15.75">
      <c r="A124" s="45"/>
    </row>
    <row r="125" ht="15.75">
      <c r="A125" s="45"/>
    </row>
    <row r="126" ht="15.75">
      <c r="A126" s="45"/>
    </row>
    <row r="127" ht="15.75">
      <c r="A127" s="45"/>
    </row>
    <row r="128" ht="15.75">
      <c r="A128" s="45"/>
    </row>
    <row r="129" ht="15.75">
      <c r="A129" s="45"/>
    </row>
    <row r="130" ht="15.75">
      <c r="A130" s="45"/>
    </row>
    <row r="131" ht="15.75">
      <c r="A131" s="45"/>
    </row>
    <row r="132" ht="15.75">
      <c r="A132" s="45"/>
    </row>
    <row r="133" ht="15.75">
      <c r="A133" s="45"/>
    </row>
    <row r="134" ht="15.75">
      <c r="A134" s="45"/>
    </row>
    <row r="135" ht="15.75">
      <c r="A135" s="45"/>
    </row>
    <row r="136" ht="15.75">
      <c r="A136" s="45"/>
    </row>
    <row r="137" ht="15.75">
      <c r="A137" s="45"/>
    </row>
  </sheetData>
  <mergeCells count="57">
    <mergeCell ref="A115:F115"/>
    <mergeCell ref="A116:F116"/>
    <mergeCell ref="A119:A120"/>
    <mergeCell ref="D119:D120"/>
    <mergeCell ref="E119:E120"/>
    <mergeCell ref="A47:G47"/>
    <mergeCell ref="A48:B48"/>
    <mergeCell ref="A50:B50"/>
    <mergeCell ref="A52:B52"/>
    <mergeCell ref="A53:G53"/>
    <mergeCell ref="A80:H80"/>
    <mergeCell ref="A94:A96"/>
    <mergeCell ref="C94:D94"/>
    <mergeCell ref="C95:D95"/>
    <mergeCell ref="C96:D96"/>
    <mergeCell ref="C84:D84"/>
    <mergeCell ref="A88:A89"/>
    <mergeCell ref="A90:A93"/>
    <mergeCell ref="C90:D90"/>
    <mergeCell ref="C91:D91"/>
    <mergeCell ref="C92:D92"/>
    <mergeCell ref="C93:D93"/>
    <mergeCell ref="B68:B69"/>
    <mergeCell ref="B82:D82"/>
    <mergeCell ref="B83:D83"/>
    <mergeCell ref="H82:H83"/>
    <mergeCell ref="A27:B27"/>
    <mergeCell ref="A25:B25"/>
    <mergeCell ref="A57:A58"/>
    <mergeCell ref="B61:B62"/>
    <mergeCell ref="A40:A41"/>
    <mergeCell ref="B40:B41"/>
    <mergeCell ref="A42:A43"/>
    <mergeCell ref="B42:B43"/>
    <mergeCell ref="A35:A36"/>
    <mergeCell ref="A21:E21"/>
    <mergeCell ref="A22:B22"/>
    <mergeCell ref="A24:C24"/>
    <mergeCell ref="A26:F26"/>
    <mergeCell ref="B35:B36"/>
    <mergeCell ref="A37:A38"/>
    <mergeCell ref="B37:B38"/>
    <mergeCell ref="B30:B32"/>
    <mergeCell ref="C30:C32"/>
    <mergeCell ref="G30:G32"/>
    <mergeCell ref="A33:A34"/>
    <mergeCell ref="B33:B34"/>
    <mergeCell ref="A15:A16"/>
    <mergeCell ref="C15:C16"/>
    <mergeCell ref="A2:G2"/>
    <mergeCell ref="A4:E4"/>
    <mergeCell ref="A5:B5"/>
    <mergeCell ref="A6:G6"/>
    <mergeCell ref="A9:A10"/>
    <mergeCell ref="B9:B10"/>
    <mergeCell ref="A12:A13"/>
    <mergeCell ref="C12:C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3"/>
  <sheetViews>
    <sheetView tabSelected="1" workbookViewId="0" topLeftCell="A52">
      <selection activeCell="H79" sqref="H79"/>
    </sheetView>
  </sheetViews>
  <sheetFormatPr defaultColWidth="9.00390625" defaultRowHeight="12.75"/>
  <cols>
    <col min="2" max="2" width="78.375" style="0" customWidth="1"/>
    <col min="3" max="3" width="10.875" style="0" customWidth="1"/>
  </cols>
  <sheetData>
    <row r="1" spans="2:14" ht="12.75">
      <c r="B1" s="333" t="s">
        <v>102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68"/>
      <c r="N1" s="68"/>
    </row>
    <row r="2" spans="2:14" ht="12.75">
      <c r="B2" s="333" t="s">
        <v>103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68"/>
      <c r="N2" s="68"/>
    </row>
    <row r="3" spans="2:14" ht="12.75">
      <c r="B3" s="333" t="s">
        <v>104</v>
      </c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68"/>
      <c r="N3" s="68"/>
    </row>
    <row r="4" spans="2:14" ht="12.75">
      <c r="B4" s="333" t="s">
        <v>771</v>
      </c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276"/>
      <c r="N4" s="276"/>
    </row>
    <row r="5" spans="2:14" ht="12.75">
      <c r="B5" s="333" t="s">
        <v>105</v>
      </c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68"/>
      <c r="N5" s="68"/>
    </row>
    <row r="6" spans="1:16" ht="14.25">
      <c r="A6" s="343" t="s">
        <v>106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</row>
    <row r="7" spans="1:16" ht="12.75">
      <c r="A7" s="335" t="s">
        <v>107</v>
      </c>
      <c r="B7" s="335" t="s">
        <v>108</v>
      </c>
      <c r="C7" s="336" t="s">
        <v>7</v>
      </c>
      <c r="D7" s="344" t="s">
        <v>109</v>
      </c>
      <c r="E7" s="345"/>
      <c r="F7" s="345"/>
      <c r="G7" s="345"/>
      <c r="H7" s="345"/>
      <c r="I7" s="346"/>
      <c r="J7" s="336" t="s">
        <v>772</v>
      </c>
      <c r="K7" s="339" t="s">
        <v>773</v>
      </c>
      <c r="L7" s="340"/>
      <c r="M7" s="340"/>
      <c r="N7" s="340"/>
      <c r="O7" s="340"/>
      <c r="P7" s="341"/>
    </row>
    <row r="8" spans="1:16" ht="25.5">
      <c r="A8" s="335"/>
      <c r="B8" s="335"/>
      <c r="C8" s="337"/>
      <c r="D8" s="20" t="s">
        <v>774</v>
      </c>
      <c r="E8" s="20" t="s">
        <v>110</v>
      </c>
      <c r="F8" s="20" t="s">
        <v>559</v>
      </c>
      <c r="G8" s="20" t="s">
        <v>560</v>
      </c>
      <c r="H8" s="20" t="s">
        <v>111</v>
      </c>
      <c r="I8" s="20" t="s">
        <v>112</v>
      </c>
      <c r="J8" s="337"/>
      <c r="K8" s="20" t="s">
        <v>774</v>
      </c>
      <c r="L8" s="20" t="s">
        <v>110</v>
      </c>
      <c r="M8" s="20" t="s">
        <v>559</v>
      </c>
      <c r="N8" s="20" t="s">
        <v>560</v>
      </c>
      <c r="O8" s="20" t="s">
        <v>111</v>
      </c>
      <c r="P8" s="20" t="s">
        <v>112</v>
      </c>
    </row>
    <row r="9" spans="1:16" ht="12.75">
      <c r="A9" s="20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  <c r="G9" s="20">
        <v>7</v>
      </c>
      <c r="H9" s="22">
        <v>8</v>
      </c>
      <c r="I9" s="22">
        <v>9</v>
      </c>
      <c r="J9" s="22">
        <v>10</v>
      </c>
      <c r="K9" s="22">
        <v>11</v>
      </c>
      <c r="L9" s="22">
        <v>12</v>
      </c>
      <c r="M9" s="22">
        <v>13</v>
      </c>
      <c r="N9" s="22">
        <v>14</v>
      </c>
      <c r="O9" s="22">
        <v>15</v>
      </c>
      <c r="P9" s="22">
        <v>16</v>
      </c>
    </row>
    <row r="10" spans="1:16" ht="31.5">
      <c r="A10" s="277" t="s">
        <v>116</v>
      </c>
      <c r="B10" s="21" t="s">
        <v>117</v>
      </c>
      <c r="C10" s="21"/>
      <c r="D10" s="21"/>
      <c r="E10" s="21"/>
      <c r="F10" s="278"/>
      <c r="G10" s="278"/>
      <c r="H10" s="278"/>
      <c r="I10" s="278"/>
      <c r="J10" s="278"/>
      <c r="K10" s="279">
        <f aca="true" t="shared" si="0" ref="K10:P10">K12+K37</f>
        <v>339575.735</v>
      </c>
      <c r="L10" s="279">
        <f t="shared" si="0"/>
        <v>306596.42</v>
      </c>
      <c r="M10" s="279">
        <f t="shared" si="0"/>
        <v>321915.73</v>
      </c>
      <c r="N10" s="279">
        <f t="shared" si="0"/>
        <v>332570.16</v>
      </c>
      <c r="O10" s="279">
        <f t="shared" si="0"/>
        <v>332570.16</v>
      </c>
      <c r="P10" s="279">
        <f t="shared" si="0"/>
        <v>332570.16</v>
      </c>
    </row>
    <row r="11" spans="1:16" ht="15.75">
      <c r="A11" s="277"/>
      <c r="B11" s="280" t="s">
        <v>775</v>
      </c>
      <c r="C11" s="27"/>
      <c r="D11" s="25" t="s">
        <v>113</v>
      </c>
      <c r="E11" s="25" t="s">
        <v>113</v>
      </c>
      <c r="F11" s="20" t="s">
        <v>113</v>
      </c>
      <c r="G11" s="20" t="s">
        <v>113</v>
      </c>
      <c r="H11" s="20" t="s">
        <v>113</v>
      </c>
      <c r="I11" s="20" t="s">
        <v>113</v>
      </c>
      <c r="J11" s="278"/>
      <c r="K11" s="281">
        <v>113.4</v>
      </c>
      <c r="L11" s="285">
        <f>L10/K10*100</f>
        <v>90.28808256867941</v>
      </c>
      <c r="M11" s="285">
        <f>M10/L10*100</f>
        <v>104.99657171469907</v>
      </c>
      <c r="N11" s="285">
        <f>N10/M10*100</f>
        <v>103.30969536654825</v>
      </c>
      <c r="O11" s="285">
        <f>O10/N10*100</f>
        <v>100</v>
      </c>
      <c r="P11" s="285">
        <f>P10/O10*100</f>
        <v>100</v>
      </c>
    </row>
    <row r="12" spans="1:16" ht="15.75">
      <c r="A12" s="36" t="s">
        <v>118</v>
      </c>
      <c r="B12" s="37" t="s">
        <v>43</v>
      </c>
      <c r="C12" s="286"/>
      <c r="D12" s="286"/>
      <c r="E12" s="286"/>
      <c r="F12" s="287"/>
      <c r="G12" s="287"/>
      <c r="H12" s="287"/>
      <c r="I12" s="287"/>
      <c r="J12" s="287"/>
      <c r="K12" s="288">
        <f aca="true" t="shared" si="1" ref="K12:P12">K14+K24+K30</f>
        <v>337120.36</v>
      </c>
      <c r="L12" s="289">
        <f t="shared" si="1"/>
        <v>303984.38</v>
      </c>
      <c r="M12" s="289">
        <f t="shared" si="1"/>
        <v>319303.44</v>
      </c>
      <c r="N12" s="289">
        <f t="shared" si="1"/>
        <v>329957.86</v>
      </c>
      <c r="O12" s="289">
        <f t="shared" si="1"/>
        <v>329957.86</v>
      </c>
      <c r="P12" s="289">
        <f t="shared" si="1"/>
        <v>329957.86</v>
      </c>
    </row>
    <row r="13" spans="1:16" ht="15.75">
      <c r="A13" s="36"/>
      <c r="B13" s="280" t="s">
        <v>775</v>
      </c>
      <c r="C13" s="27"/>
      <c r="D13" s="25" t="s">
        <v>113</v>
      </c>
      <c r="E13" s="25" t="s">
        <v>113</v>
      </c>
      <c r="F13" s="20" t="s">
        <v>113</v>
      </c>
      <c r="G13" s="20" t="s">
        <v>113</v>
      </c>
      <c r="H13" s="20" t="s">
        <v>113</v>
      </c>
      <c r="I13" s="20" t="s">
        <v>113</v>
      </c>
      <c r="J13" s="287"/>
      <c r="K13" s="290">
        <v>115.8</v>
      </c>
      <c r="L13" s="285">
        <f>L12/K12*100</f>
        <v>90.170875470114</v>
      </c>
      <c r="M13" s="285">
        <f>M12/L12*100</f>
        <v>105.03942340721586</v>
      </c>
      <c r="N13" s="285">
        <f>N12/M12*100</f>
        <v>103.33676956314658</v>
      </c>
      <c r="O13" s="285">
        <f>O12/N12*100</f>
        <v>100</v>
      </c>
      <c r="P13" s="285">
        <f>P12/O12*100</f>
        <v>100</v>
      </c>
    </row>
    <row r="14" spans="1:16" ht="15.75">
      <c r="A14" s="28" t="s">
        <v>119</v>
      </c>
      <c r="B14" s="291" t="s">
        <v>120</v>
      </c>
      <c r="C14" s="292"/>
      <c r="D14" s="292"/>
      <c r="E14" s="292"/>
      <c r="F14" s="287"/>
      <c r="G14" s="287"/>
      <c r="H14" s="287"/>
      <c r="I14" s="287"/>
      <c r="J14" s="287"/>
      <c r="K14" s="288">
        <f aca="true" t="shared" si="2" ref="K14:P14">K17+K21</f>
        <v>46040.799999999996</v>
      </c>
      <c r="L14" s="289">
        <f t="shared" si="2"/>
        <v>46683</v>
      </c>
      <c r="M14" s="289">
        <f t="shared" si="2"/>
        <v>45546.8</v>
      </c>
      <c r="N14" s="289">
        <f t="shared" si="2"/>
        <v>45546.8</v>
      </c>
      <c r="O14" s="289">
        <f t="shared" si="2"/>
        <v>45546.8</v>
      </c>
      <c r="P14" s="289">
        <f t="shared" si="2"/>
        <v>45546.8</v>
      </c>
    </row>
    <row r="15" spans="1:16" ht="15.75">
      <c r="A15" s="28"/>
      <c r="B15" s="280" t="s">
        <v>775</v>
      </c>
      <c r="C15" s="27"/>
      <c r="D15" s="25" t="s">
        <v>113</v>
      </c>
      <c r="E15" s="25" t="s">
        <v>113</v>
      </c>
      <c r="F15" s="20" t="s">
        <v>113</v>
      </c>
      <c r="G15" s="20" t="s">
        <v>113</v>
      </c>
      <c r="H15" s="20" t="s">
        <v>113</v>
      </c>
      <c r="I15" s="20" t="s">
        <v>113</v>
      </c>
      <c r="J15" s="287"/>
      <c r="K15" s="290">
        <v>97.2</v>
      </c>
      <c r="L15" s="285">
        <f>L14/K14*100</f>
        <v>101.39484978540774</v>
      </c>
      <c r="M15" s="285">
        <f>M14/L14*100</f>
        <v>97.56613756613757</v>
      </c>
      <c r="N15" s="285">
        <f>N14/M14*100</f>
        <v>100</v>
      </c>
      <c r="O15" s="285">
        <f>O14/N14*100</f>
        <v>100</v>
      </c>
      <c r="P15" s="285">
        <f>P14/O14*100</f>
        <v>100</v>
      </c>
    </row>
    <row r="16" spans="1:16" ht="12.75">
      <c r="A16" s="26"/>
      <c r="B16" s="26" t="s">
        <v>115</v>
      </c>
      <c r="C16" s="26"/>
      <c r="D16" s="26"/>
      <c r="E16" s="26"/>
      <c r="F16" s="287"/>
      <c r="G16" s="287"/>
      <c r="H16" s="287"/>
      <c r="I16" s="287"/>
      <c r="J16" s="287"/>
      <c r="K16" s="26"/>
      <c r="L16" s="290"/>
      <c r="M16" s="290"/>
      <c r="N16" s="290"/>
      <c r="O16" s="293"/>
      <c r="P16" s="293"/>
    </row>
    <row r="17" spans="1:16" ht="12.75">
      <c r="A17" s="33"/>
      <c r="B17" s="294" t="s">
        <v>121</v>
      </c>
      <c r="C17" s="23" t="s">
        <v>122</v>
      </c>
      <c r="D17" s="23">
        <f aca="true" t="shared" si="3" ref="D17:I17">D19</f>
        <v>878</v>
      </c>
      <c r="E17" s="23">
        <f t="shared" si="3"/>
        <v>896</v>
      </c>
      <c r="F17" s="23">
        <f t="shared" si="3"/>
        <v>881</v>
      </c>
      <c r="G17" s="23">
        <f t="shared" si="3"/>
        <v>881</v>
      </c>
      <c r="H17" s="23">
        <f t="shared" si="3"/>
        <v>881</v>
      </c>
      <c r="I17" s="23">
        <f t="shared" si="3"/>
        <v>881</v>
      </c>
      <c r="J17" s="295"/>
      <c r="K17" s="296">
        <f aca="true" t="shared" si="4" ref="K17:P17">K19</f>
        <v>43373.2</v>
      </c>
      <c r="L17" s="297">
        <f t="shared" si="4"/>
        <v>44262.4</v>
      </c>
      <c r="M17" s="297">
        <f t="shared" si="4"/>
        <v>43521.4</v>
      </c>
      <c r="N17" s="297">
        <f t="shared" si="4"/>
        <v>43521.4</v>
      </c>
      <c r="O17" s="297">
        <f t="shared" si="4"/>
        <v>43521.4</v>
      </c>
      <c r="P17" s="297">
        <f t="shared" si="4"/>
        <v>43521.4</v>
      </c>
    </row>
    <row r="18" spans="1:16" ht="12.75">
      <c r="A18" s="33"/>
      <c r="B18" s="294" t="s">
        <v>776</v>
      </c>
      <c r="C18" s="298"/>
      <c r="D18" s="23"/>
      <c r="E18" s="23"/>
      <c r="F18" s="287"/>
      <c r="G18" s="287"/>
      <c r="H18" s="287"/>
      <c r="I18" s="287"/>
      <c r="J18" s="287"/>
      <c r="K18" s="299"/>
      <c r="L18" s="300"/>
      <c r="M18" s="300"/>
      <c r="N18" s="300"/>
      <c r="O18" s="301"/>
      <c r="P18" s="301"/>
    </row>
    <row r="19" spans="1:16" ht="12.75">
      <c r="A19" s="33"/>
      <c r="B19" s="302" t="s">
        <v>777</v>
      </c>
      <c r="C19" s="298"/>
      <c r="D19" s="23">
        <v>878</v>
      </c>
      <c r="E19" s="23">
        <v>896</v>
      </c>
      <c r="F19" s="287">
        <v>881</v>
      </c>
      <c r="G19" s="287">
        <v>881</v>
      </c>
      <c r="H19" s="287">
        <v>881</v>
      </c>
      <c r="I19" s="287">
        <v>881</v>
      </c>
      <c r="J19" s="295">
        <v>24.2</v>
      </c>
      <c r="K19" s="299">
        <f aca="true" t="shared" si="5" ref="K19:P19">$J$23*D19</f>
        <v>43373.2</v>
      </c>
      <c r="L19" s="300">
        <f t="shared" si="5"/>
        <v>44262.4</v>
      </c>
      <c r="M19" s="300">
        <f t="shared" si="5"/>
        <v>43521.4</v>
      </c>
      <c r="N19" s="300">
        <f t="shared" si="5"/>
        <v>43521.4</v>
      </c>
      <c r="O19" s="300">
        <f t="shared" si="5"/>
        <v>43521.4</v>
      </c>
      <c r="P19" s="300">
        <f t="shared" si="5"/>
        <v>43521.4</v>
      </c>
    </row>
    <row r="20" spans="1:16" ht="12.75">
      <c r="A20" s="33"/>
      <c r="B20" s="303"/>
      <c r="C20" s="298"/>
      <c r="D20" s="298"/>
      <c r="E20" s="298"/>
      <c r="F20" s="287"/>
      <c r="G20" s="287"/>
      <c r="H20" s="287"/>
      <c r="I20" s="287"/>
      <c r="J20" s="295"/>
      <c r="K20" s="299"/>
      <c r="L20" s="300"/>
      <c r="M20" s="300"/>
      <c r="N20" s="300"/>
      <c r="O20" s="301"/>
      <c r="P20" s="301"/>
    </row>
    <row r="21" spans="1:16" ht="25.5">
      <c r="A21" s="26"/>
      <c r="B21" s="294" t="s">
        <v>778</v>
      </c>
      <c r="C21" s="23" t="s">
        <v>122</v>
      </c>
      <c r="D21" s="23">
        <f aca="true" t="shared" si="6" ref="D21:I21">D23</f>
        <v>54</v>
      </c>
      <c r="E21" s="23">
        <f t="shared" si="6"/>
        <v>49</v>
      </c>
      <c r="F21" s="23">
        <f t="shared" si="6"/>
        <v>41</v>
      </c>
      <c r="G21" s="23">
        <f t="shared" si="6"/>
        <v>41</v>
      </c>
      <c r="H21" s="23">
        <f t="shared" si="6"/>
        <v>41</v>
      </c>
      <c r="I21" s="23">
        <f t="shared" si="6"/>
        <v>41</v>
      </c>
      <c r="J21" s="295"/>
      <c r="K21" s="296">
        <f aca="true" t="shared" si="7" ref="K21:P21">K23</f>
        <v>2667.6</v>
      </c>
      <c r="L21" s="297">
        <f t="shared" si="7"/>
        <v>2420.6</v>
      </c>
      <c r="M21" s="297">
        <f t="shared" si="7"/>
        <v>2025.3999999999999</v>
      </c>
      <c r="N21" s="297">
        <f t="shared" si="7"/>
        <v>2025.3999999999999</v>
      </c>
      <c r="O21" s="297">
        <f t="shared" si="7"/>
        <v>2025.3999999999999</v>
      </c>
      <c r="P21" s="297">
        <f t="shared" si="7"/>
        <v>2025.3999999999999</v>
      </c>
    </row>
    <row r="22" spans="1:16" ht="12.75">
      <c r="A22" s="26"/>
      <c r="B22" s="303" t="s">
        <v>776</v>
      </c>
      <c r="C22" s="23"/>
      <c r="D22" s="23"/>
      <c r="E22" s="23"/>
      <c r="F22" s="287"/>
      <c r="G22" s="287"/>
      <c r="H22" s="287"/>
      <c r="I22" s="287"/>
      <c r="J22" s="287"/>
      <c r="K22" s="299"/>
      <c r="L22" s="300"/>
      <c r="M22" s="300"/>
      <c r="N22" s="300"/>
      <c r="O22" s="301"/>
      <c r="P22" s="301"/>
    </row>
    <row r="23" spans="1:16" ht="12.75">
      <c r="A23" s="26"/>
      <c r="B23" s="302" t="s">
        <v>777</v>
      </c>
      <c r="C23" s="23"/>
      <c r="D23" s="23">
        <v>54</v>
      </c>
      <c r="E23" s="23">
        <v>49</v>
      </c>
      <c r="F23" s="287">
        <v>41</v>
      </c>
      <c r="G23" s="287">
        <v>41</v>
      </c>
      <c r="H23" s="287">
        <v>41</v>
      </c>
      <c r="I23" s="287">
        <v>41</v>
      </c>
      <c r="J23" s="295">
        <v>49.4</v>
      </c>
      <c r="K23" s="299">
        <f aca="true" t="shared" si="8" ref="K23:P23">$J$23*D23</f>
        <v>2667.6</v>
      </c>
      <c r="L23" s="300">
        <f t="shared" si="8"/>
        <v>2420.6</v>
      </c>
      <c r="M23" s="300">
        <f t="shared" si="8"/>
        <v>2025.3999999999999</v>
      </c>
      <c r="N23" s="300">
        <f t="shared" si="8"/>
        <v>2025.3999999999999</v>
      </c>
      <c r="O23" s="300">
        <f t="shared" si="8"/>
        <v>2025.3999999999999</v>
      </c>
      <c r="P23" s="300">
        <f t="shared" si="8"/>
        <v>2025.3999999999999</v>
      </c>
    </row>
    <row r="24" spans="1:16" ht="30">
      <c r="A24" s="28" t="s">
        <v>135</v>
      </c>
      <c r="B24" s="291" t="s">
        <v>136</v>
      </c>
      <c r="C24" s="292"/>
      <c r="D24" s="292"/>
      <c r="E24" s="292"/>
      <c r="F24" s="287"/>
      <c r="G24" s="287"/>
      <c r="H24" s="287"/>
      <c r="I24" s="287"/>
      <c r="J24" s="287"/>
      <c r="K24" s="288">
        <f aca="true" t="shared" si="9" ref="K24:P24">K27</f>
        <v>455.26</v>
      </c>
      <c r="L24" s="289">
        <f t="shared" si="9"/>
        <v>437.58000000000004</v>
      </c>
      <c r="M24" s="289">
        <f t="shared" si="9"/>
        <v>406.64</v>
      </c>
      <c r="N24" s="289">
        <f t="shared" si="9"/>
        <v>411.06</v>
      </c>
      <c r="O24" s="289">
        <f t="shared" si="9"/>
        <v>411.06</v>
      </c>
      <c r="P24" s="289">
        <f t="shared" si="9"/>
        <v>411.06</v>
      </c>
    </row>
    <row r="25" spans="1:16" ht="15.75">
      <c r="A25" s="28"/>
      <c r="B25" s="280" t="s">
        <v>775</v>
      </c>
      <c r="C25" s="27"/>
      <c r="D25" s="25" t="s">
        <v>113</v>
      </c>
      <c r="E25" s="25" t="s">
        <v>113</v>
      </c>
      <c r="F25" s="20" t="s">
        <v>113</v>
      </c>
      <c r="G25" s="20" t="s">
        <v>113</v>
      </c>
      <c r="H25" s="20" t="s">
        <v>113</v>
      </c>
      <c r="I25" s="20" t="s">
        <v>113</v>
      </c>
      <c r="J25" s="287"/>
      <c r="K25" s="290">
        <v>124.2</v>
      </c>
      <c r="L25" s="285">
        <f>L24/K24*100</f>
        <v>96.11650485436894</v>
      </c>
      <c r="M25" s="285">
        <f>M24/L24*100</f>
        <v>92.92929292929291</v>
      </c>
      <c r="N25" s="285">
        <f>N24/M24*100</f>
        <v>101.08695652173914</v>
      </c>
      <c r="O25" s="285">
        <f>O24/N24*100</f>
        <v>100</v>
      </c>
      <c r="P25" s="285">
        <f>P24/O24*100</f>
        <v>100</v>
      </c>
    </row>
    <row r="26" spans="1:16" ht="12.75">
      <c r="A26" s="24"/>
      <c r="B26" s="26" t="s">
        <v>115</v>
      </c>
      <c r="C26" s="26"/>
      <c r="D26" s="26"/>
      <c r="E26" s="26"/>
      <c r="F26" s="287"/>
      <c r="G26" s="287"/>
      <c r="H26" s="287"/>
      <c r="I26" s="287"/>
      <c r="J26" s="287"/>
      <c r="K26" s="26"/>
      <c r="L26" s="290"/>
      <c r="M26" s="290"/>
      <c r="N26" s="290"/>
      <c r="O26" s="293"/>
      <c r="P26" s="293"/>
    </row>
    <row r="27" spans="1:16" ht="12.75">
      <c r="A27" s="24"/>
      <c r="B27" s="303" t="s">
        <v>779</v>
      </c>
      <c r="C27" s="23" t="s">
        <v>123</v>
      </c>
      <c r="D27" s="23">
        <f aca="true" t="shared" si="10" ref="D27:I27">D29</f>
        <v>0.103</v>
      </c>
      <c r="E27" s="23">
        <f t="shared" si="10"/>
        <v>0.099</v>
      </c>
      <c r="F27" s="23">
        <f t="shared" si="10"/>
        <v>0.092</v>
      </c>
      <c r="G27" s="23">
        <f t="shared" si="10"/>
        <v>0.093</v>
      </c>
      <c r="H27" s="23">
        <f t="shared" si="10"/>
        <v>0.093</v>
      </c>
      <c r="I27" s="23">
        <f t="shared" si="10"/>
        <v>0.093</v>
      </c>
      <c r="J27" s="295"/>
      <c r="K27" s="296">
        <f aca="true" t="shared" si="11" ref="K27:P27">K29</f>
        <v>455.26</v>
      </c>
      <c r="L27" s="297">
        <f t="shared" si="11"/>
        <v>437.58000000000004</v>
      </c>
      <c r="M27" s="297">
        <f t="shared" si="11"/>
        <v>406.64</v>
      </c>
      <c r="N27" s="297">
        <f t="shared" si="11"/>
        <v>411.06</v>
      </c>
      <c r="O27" s="297">
        <f t="shared" si="11"/>
        <v>411.06</v>
      </c>
      <c r="P27" s="297">
        <f t="shared" si="11"/>
        <v>411.06</v>
      </c>
    </row>
    <row r="28" spans="1:16" ht="12.75">
      <c r="A28" s="24"/>
      <c r="B28" s="303" t="s">
        <v>780</v>
      </c>
      <c r="C28" s="23"/>
      <c r="D28" s="23"/>
      <c r="E28" s="23"/>
      <c r="F28" s="287"/>
      <c r="G28" s="287"/>
      <c r="H28" s="287"/>
      <c r="I28" s="287"/>
      <c r="J28" s="287"/>
      <c r="K28" s="299"/>
      <c r="L28" s="300"/>
      <c r="M28" s="300"/>
      <c r="N28" s="300"/>
      <c r="O28" s="301"/>
      <c r="P28" s="301"/>
    </row>
    <row r="29" spans="1:16" ht="12.75">
      <c r="A29" s="24"/>
      <c r="B29" s="304" t="s">
        <v>124</v>
      </c>
      <c r="C29" s="23"/>
      <c r="D29" s="23">
        <v>0.103</v>
      </c>
      <c r="E29" s="23">
        <v>0.099</v>
      </c>
      <c r="F29" s="287">
        <v>0.092</v>
      </c>
      <c r="G29" s="287">
        <v>0.093</v>
      </c>
      <c r="H29" s="287">
        <v>0.093</v>
      </c>
      <c r="I29" s="287">
        <v>0.093</v>
      </c>
      <c r="J29" s="305">
        <v>4420</v>
      </c>
      <c r="K29" s="299">
        <f aca="true" t="shared" si="12" ref="K29:P29">$J$29*D29</f>
        <v>455.26</v>
      </c>
      <c r="L29" s="300">
        <f t="shared" si="12"/>
        <v>437.58000000000004</v>
      </c>
      <c r="M29" s="300">
        <f t="shared" si="12"/>
        <v>406.64</v>
      </c>
      <c r="N29" s="300">
        <f t="shared" si="12"/>
        <v>411.06</v>
      </c>
      <c r="O29" s="300">
        <f t="shared" si="12"/>
        <v>411.06</v>
      </c>
      <c r="P29" s="300">
        <f t="shared" si="12"/>
        <v>411.06</v>
      </c>
    </row>
    <row r="30" spans="1:16" ht="15.75">
      <c r="A30" s="28" t="s">
        <v>125</v>
      </c>
      <c r="B30" s="291" t="s">
        <v>137</v>
      </c>
      <c r="C30" s="292"/>
      <c r="D30" s="292"/>
      <c r="E30" s="292"/>
      <c r="F30" s="287"/>
      <c r="G30" s="287"/>
      <c r="H30" s="287"/>
      <c r="I30" s="287"/>
      <c r="J30" s="287"/>
      <c r="K30" s="288">
        <f aca="true" t="shared" si="13" ref="K30:P30">K33</f>
        <v>290624.3</v>
      </c>
      <c r="L30" s="289">
        <f t="shared" si="13"/>
        <v>256863.8</v>
      </c>
      <c r="M30" s="289">
        <f t="shared" si="13"/>
        <v>273350</v>
      </c>
      <c r="N30" s="289">
        <f t="shared" si="13"/>
        <v>284000</v>
      </c>
      <c r="O30" s="289">
        <f t="shared" si="13"/>
        <v>284000</v>
      </c>
      <c r="P30" s="289">
        <f t="shared" si="13"/>
        <v>284000</v>
      </c>
    </row>
    <row r="31" spans="1:16" ht="15.75">
      <c r="A31" s="28"/>
      <c r="B31" s="280" t="s">
        <v>775</v>
      </c>
      <c r="C31" s="27"/>
      <c r="D31" s="25" t="s">
        <v>113</v>
      </c>
      <c r="E31" s="25" t="s">
        <v>113</v>
      </c>
      <c r="F31" s="20" t="s">
        <v>113</v>
      </c>
      <c r="G31" s="20" t="s">
        <v>113</v>
      </c>
      <c r="H31" s="20" t="s">
        <v>113</v>
      </c>
      <c r="I31" s="20" t="s">
        <v>113</v>
      </c>
      <c r="J31" s="287"/>
      <c r="K31" s="26">
        <v>117.4</v>
      </c>
      <c r="L31" s="285">
        <f>L30/K30*100</f>
        <v>88.38345589133462</v>
      </c>
      <c r="M31" s="285">
        <f>M30/L30*100</f>
        <v>106.41826524407098</v>
      </c>
      <c r="N31" s="285">
        <f>N30/M30*100</f>
        <v>103.89610389610388</v>
      </c>
      <c r="O31" s="285">
        <f>O30/N30*100</f>
        <v>100</v>
      </c>
      <c r="P31" s="306">
        <f>P30/O30*100</f>
        <v>100</v>
      </c>
    </row>
    <row r="32" spans="1:16" ht="12.75">
      <c r="A32" s="24"/>
      <c r="B32" s="26" t="s">
        <v>115</v>
      </c>
      <c r="C32" s="26"/>
      <c r="D32" s="26"/>
      <c r="E32" s="26"/>
      <c r="F32" s="287"/>
      <c r="G32" s="287"/>
      <c r="H32" s="287"/>
      <c r="I32" s="287"/>
      <c r="J32" s="287"/>
      <c r="K32" s="26"/>
      <c r="L32" s="290"/>
      <c r="M32" s="290"/>
      <c r="N32" s="290"/>
      <c r="O32" s="290"/>
      <c r="P32" s="290"/>
    </row>
    <row r="33" spans="1:16" ht="12.75">
      <c r="A33" s="24"/>
      <c r="B33" s="32" t="s">
        <v>126</v>
      </c>
      <c r="C33" s="23" t="s">
        <v>123</v>
      </c>
      <c r="D33" s="23">
        <f>D35</f>
        <v>81.866</v>
      </c>
      <c r="E33" s="23">
        <f>E35</f>
        <v>72.356</v>
      </c>
      <c r="F33" s="23">
        <f>F35</f>
        <v>77</v>
      </c>
      <c r="G33" s="23">
        <f>G35+G36</f>
        <v>82.5</v>
      </c>
      <c r="H33" s="23">
        <f>H35+H36</f>
        <v>89.9</v>
      </c>
      <c r="I33" s="23">
        <f>I35+I36</f>
        <v>89.9</v>
      </c>
      <c r="J33" s="295"/>
      <c r="K33" s="296">
        <f aca="true" t="shared" si="14" ref="K33:P33">K35</f>
        <v>290624.3</v>
      </c>
      <c r="L33" s="297">
        <f t="shared" si="14"/>
        <v>256863.8</v>
      </c>
      <c r="M33" s="297">
        <f t="shared" si="14"/>
        <v>273350</v>
      </c>
      <c r="N33" s="297">
        <f t="shared" si="14"/>
        <v>284000</v>
      </c>
      <c r="O33" s="297">
        <f t="shared" si="14"/>
        <v>284000</v>
      </c>
      <c r="P33" s="297">
        <f t="shared" si="14"/>
        <v>284000</v>
      </c>
    </row>
    <row r="34" spans="1:16" ht="12.75">
      <c r="A34" s="24"/>
      <c r="B34" s="303" t="s">
        <v>780</v>
      </c>
      <c r="C34" s="298"/>
      <c r="D34" s="23"/>
      <c r="E34" s="23"/>
      <c r="F34" s="287"/>
      <c r="G34" s="287"/>
      <c r="H34" s="287"/>
      <c r="I34" s="287"/>
      <c r="J34" s="287"/>
      <c r="K34" s="299"/>
      <c r="L34" s="300"/>
      <c r="M34" s="300"/>
      <c r="N34" s="300"/>
      <c r="O34" s="301"/>
      <c r="P34" s="301"/>
    </row>
    <row r="35" spans="1:16" ht="12.75">
      <c r="A35" s="24"/>
      <c r="B35" s="302" t="s">
        <v>127</v>
      </c>
      <c r="C35" s="298"/>
      <c r="D35" s="23">
        <v>81.866</v>
      </c>
      <c r="E35" s="23">
        <v>72.356</v>
      </c>
      <c r="F35" s="287">
        <v>77</v>
      </c>
      <c r="G35" s="287">
        <v>80</v>
      </c>
      <c r="H35" s="287">
        <v>80</v>
      </c>
      <c r="I35" s="287">
        <v>80</v>
      </c>
      <c r="J35" s="305">
        <v>3550</v>
      </c>
      <c r="K35" s="299">
        <f aca="true" t="shared" si="15" ref="K35:P35">$J$35*D35</f>
        <v>290624.3</v>
      </c>
      <c r="L35" s="300">
        <f t="shared" si="15"/>
        <v>256863.8</v>
      </c>
      <c r="M35" s="300">
        <f t="shared" si="15"/>
        <v>273350</v>
      </c>
      <c r="N35" s="300">
        <f t="shared" si="15"/>
        <v>284000</v>
      </c>
      <c r="O35" s="300">
        <f t="shared" si="15"/>
        <v>284000</v>
      </c>
      <c r="P35" s="300">
        <f t="shared" si="15"/>
        <v>284000</v>
      </c>
    </row>
    <row r="36" spans="1:16" ht="12.75">
      <c r="A36" s="24"/>
      <c r="B36" s="302" t="s">
        <v>781</v>
      </c>
      <c r="C36" s="298"/>
      <c r="D36" s="23"/>
      <c r="E36" s="23"/>
      <c r="F36" s="287"/>
      <c r="G36" s="287">
        <v>2.5</v>
      </c>
      <c r="H36" s="287">
        <v>9.9</v>
      </c>
      <c r="I36" s="287">
        <v>9.9</v>
      </c>
      <c r="J36" s="305">
        <v>3550</v>
      </c>
      <c r="K36" s="299"/>
      <c r="L36" s="300"/>
      <c r="M36" s="300"/>
      <c r="N36" s="300">
        <f>$J$36*G36</f>
        <v>8875</v>
      </c>
      <c r="O36" s="300">
        <f>$J$36*H36</f>
        <v>35145</v>
      </c>
      <c r="P36" s="300">
        <f>$J$36*I36</f>
        <v>35145</v>
      </c>
    </row>
    <row r="37" spans="1:16" ht="15.75">
      <c r="A37" s="30" t="s">
        <v>128</v>
      </c>
      <c r="B37" s="31" t="s">
        <v>129</v>
      </c>
      <c r="C37" s="39"/>
      <c r="D37" s="39"/>
      <c r="E37" s="39"/>
      <c r="F37" s="287"/>
      <c r="G37" s="287"/>
      <c r="H37" s="287"/>
      <c r="I37" s="287"/>
      <c r="J37" s="287"/>
      <c r="K37" s="307">
        <f aca="true" t="shared" si="16" ref="K37:P37">K40+K47</f>
        <v>2455.375</v>
      </c>
      <c r="L37" s="308">
        <f t="shared" si="16"/>
        <v>2612.04</v>
      </c>
      <c r="M37" s="308">
        <f t="shared" si="16"/>
        <v>2612.29</v>
      </c>
      <c r="N37" s="308">
        <f t="shared" si="16"/>
        <v>2612.3</v>
      </c>
      <c r="O37" s="308">
        <f t="shared" si="16"/>
        <v>2612.3</v>
      </c>
      <c r="P37" s="308">
        <f t="shared" si="16"/>
        <v>2612.3</v>
      </c>
    </row>
    <row r="38" spans="1:16" ht="15.75">
      <c r="A38" s="30"/>
      <c r="B38" s="280" t="s">
        <v>775</v>
      </c>
      <c r="C38" s="27"/>
      <c r="D38" s="25" t="s">
        <v>113</v>
      </c>
      <c r="E38" s="25" t="s">
        <v>113</v>
      </c>
      <c r="F38" s="20" t="s">
        <v>113</v>
      </c>
      <c r="G38" s="20" t="s">
        <v>113</v>
      </c>
      <c r="H38" s="20" t="s">
        <v>113</v>
      </c>
      <c r="I38" s="20" t="s">
        <v>113</v>
      </c>
      <c r="J38" s="287"/>
      <c r="K38" s="290">
        <v>82.3</v>
      </c>
      <c r="L38" s="306">
        <f>L37/K37*100</f>
        <v>106.3804917782416</v>
      </c>
      <c r="M38" s="306">
        <f>M37/L37*100</f>
        <v>100.00957106323027</v>
      </c>
      <c r="N38" s="306">
        <f>N37/M37*100</f>
        <v>100.00038280589064</v>
      </c>
      <c r="O38" s="306">
        <f>O37/N37*100</f>
        <v>100</v>
      </c>
      <c r="P38" s="306">
        <f>P37/O37*100</f>
        <v>100</v>
      </c>
    </row>
    <row r="39" spans="1:16" ht="12.75">
      <c r="A39" s="309"/>
      <c r="B39" s="26" t="s">
        <v>115</v>
      </c>
      <c r="C39" s="26"/>
      <c r="D39" s="26"/>
      <c r="E39" s="26"/>
      <c r="F39" s="287"/>
      <c r="G39" s="287"/>
      <c r="H39" s="287"/>
      <c r="I39" s="287"/>
      <c r="J39" s="287"/>
      <c r="K39" s="26"/>
      <c r="L39" s="290"/>
      <c r="M39" s="290"/>
      <c r="N39" s="290"/>
      <c r="O39" s="290"/>
      <c r="P39" s="290"/>
    </row>
    <row r="40" spans="1:16" ht="12.75">
      <c r="A40" s="33"/>
      <c r="B40" s="303" t="s">
        <v>782</v>
      </c>
      <c r="C40" s="23" t="s">
        <v>783</v>
      </c>
      <c r="D40" s="23">
        <f aca="true" t="shared" si="17" ref="D40:I40">SUM(D42:D45)</f>
        <v>17.5</v>
      </c>
      <c r="E40" s="92">
        <f t="shared" si="17"/>
        <v>21.299999999999997</v>
      </c>
      <c r="F40" s="92">
        <f t="shared" si="17"/>
        <v>21.5</v>
      </c>
      <c r="G40" s="92">
        <f t="shared" si="17"/>
        <v>21.5</v>
      </c>
      <c r="H40" s="92">
        <f t="shared" si="17"/>
        <v>21.5</v>
      </c>
      <c r="I40" s="92">
        <f t="shared" si="17"/>
        <v>21.5</v>
      </c>
      <c r="J40" s="310">
        <f>L40/E40</f>
        <v>1.2225352112676058</v>
      </c>
      <c r="K40" s="26">
        <f aca="true" t="shared" si="18" ref="K40:P40">K42+K43+K44+K45</f>
        <v>21.375</v>
      </c>
      <c r="L40" s="290">
        <f t="shared" si="18"/>
        <v>26.04</v>
      </c>
      <c r="M40" s="290">
        <f t="shared" si="18"/>
        <v>26.29</v>
      </c>
      <c r="N40" s="290">
        <f t="shared" si="18"/>
        <v>26.299999999999997</v>
      </c>
      <c r="O40" s="290">
        <f t="shared" si="18"/>
        <v>26.299999999999997</v>
      </c>
      <c r="P40" s="290">
        <f t="shared" si="18"/>
        <v>26.299999999999997</v>
      </c>
    </row>
    <row r="41" spans="1:16" ht="12.75">
      <c r="A41" s="33"/>
      <c r="B41" s="303" t="s">
        <v>780</v>
      </c>
      <c r="C41" s="23"/>
      <c r="D41" s="23"/>
      <c r="E41" s="92"/>
      <c r="F41" s="311"/>
      <c r="G41" s="311"/>
      <c r="H41" s="311"/>
      <c r="I41" s="311"/>
      <c r="J41" s="311"/>
      <c r="K41" s="26"/>
      <c r="L41" s="290"/>
      <c r="M41" s="290"/>
      <c r="N41" s="290"/>
      <c r="O41" s="290"/>
      <c r="P41" s="290"/>
    </row>
    <row r="42" spans="1:16" ht="12.75">
      <c r="A42" s="33"/>
      <c r="B42" s="302" t="s">
        <v>127</v>
      </c>
      <c r="C42" s="23"/>
      <c r="D42" s="23">
        <v>3.9</v>
      </c>
      <c r="E42" s="92"/>
      <c r="F42" s="311"/>
      <c r="G42" s="311"/>
      <c r="H42" s="311"/>
      <c r="I42" s="311"/>
      <c r="J42" s="311">
        <v>1.25</v>
      </c>
      <c r="K42" s="26">
        <f>D42*$J$42</f>
        <v>4.875</v>
      </c>
      <c r="L42" s="290"/>
      <c r="M42" s="290"/>
      <c r="N42" s="290"/>
      <c r="O42" s="290"/>
      <c r="P42" s="290"/>
    </row>
    <row r="43" spans="1:16" ht="12.75">
      <c r="A43" s="33"/>
      <c r="B43" s="302" t="s">
        <v>784</v>
      </c>
      <c r="C43" s="23"/>
      <c r="D43" s="23">
        <v>3.6</v>
      </c>
      <c r="E43" s="92">
        <v>9.6</v>
      </c>
      <c r="F43" s="311">
        <v>9.8</v>
      </c>
      <c r="G43" s="311">
        <v>10</v>
      </c>
      <c r="H43" s="311">
        <v>10</v>
      </c>
      <c r="I43" s="311">
        <v>10</v>
      </c>
      <c r="J43" s="311">
        <v>1.25</v>
      </c>
      <c r="K43" s="26">
        <f aca="true" t="shared" si="19" ref="K43:P43">D43*$J$43</f>
        <v>4.5</v>
      </c>
      <c r="L43" s="290">
        <f t="shared" si="19"/>
        <v>12</v>
      </c>
      <c r="M43" s="290">
        <f t="shared" si="19"/>
        <v>12.25</v>
      </c>
      <c r="N43" s="290">
        <f t="shared" si="19"/>
        <v>12.5</v>
      </c>
      <c r="O43" s="290">
        <f t="shared" si="19"/>
        <v>12.5</v>
      </c>
      <c r="P43" s="290">
        <f t="shared" si="19"/>
        <v>12.5</v>
      </c>
    </row>
    <row r="44" spans="1:16" ht="12.75">
      <c r="A44" s="33"/>
      <c r="B44" s="302" t="s">
        <v>785</v>
      </c>
      <c r="C44" s="23"/>
      <c r="D44" s="23">
        <v>7.2</v>
      </c>
      <c r="E44" s="92"/>
      <c r="F44" s="311"/>
      <c r="G44" s="311"/>
      <c r="H44" s="311"/>
      <c r="I44" s="311"/>
      <c r="J44" s="311">
        <v>1.2</v>
      </c>
      <c r="K44" s="26">
        <f>D44*$J$44</f>
        <v>8.64</v>
      </c>
      <c r="L44" s="290"/>
      <c r="M44" s="290"/>
      <c r="N44" s="290"/>
      <c r="O44" s="290"/>
      <c r="P44" s="290"/>
    </row>
    <row r="45" spans="1:16" ht="12.75">
      <c r="A45" s="33"/>
      <c r="B45" s="302" t="s">
        <v>130</v>
      </c>
      <c r="C45" s="23"/>
      <c r="D45" s="23">
        <v>2.8</v>
      </c>
      <c r="E45" s="92">
        <v>11.7</v>
      </c>
      <c r="F45" s="311">
        <v>11.7</v>
      </c>
      <c r="G45" s="311">
        <v>11.5</v>
      </c>
      <c r="H45" s="311">
        <v>11.5</v>
      </c>
      <c r="I45" s="311">
        <v>11.5</v>
      </c>
      <c r="J45" s="311">
        <v>1.2</v>
      </c>
      <c r="K45" s="26">
        <f aca="true" t="shared" si="20" ref="K45:P45">D45*$J$45</f>
        <v>3.36</v>
      </c>
      <c r="L45" s="290">
        <f t="shared" si="20"/>
        <v>14.04</v>
      </c>
      <c r="M45" s="290">
        <f t="shared" si="20"/>
        <v>14.04</v>
      </c>
      <c r="N45" s="290">
        <f t="shared" si="20"/>
        <v>13.799999999999999</v>
      </c>
      <c r="O45" s="290">
        <f t="shared" si="20"/>
        <v>13.799999999999999</v>
      </c>
      <c r="P45" s="290">
        <f t="shared" si="20"/>
        <v>13.799999999999999</v>
      </c>
    </row>
    <row r="46" spans="1:16" ht="12.75">
      <c r="A46" s="33"/>
      <c r="B46" s="302"/>
      <c r="C46" s="23"/>
      <c r="D46" s="23"/>
      <c r="E46" s="23"/>
      <c r="F46" s="287"/>
      <c r="G46" s="287"/>
      <c r="H46" s="287"/>
      <c r="I46" s="287"/>
      <c r="J46" s="287"/>
      <c r="K46" s="26"/>
      <c r="L46" s="290"/>
      <c r="M46" s="290"/>
      <c r="N46" s="290"/>
      <c r="O46" s="290"/>
      <c r="P46" s="290"/>
    </row>
    <row r="47" spans="1:16" ht="12.75">
      <c r="A47" s="33"/>
      <c r="B47" s="26" t="s">
        <v>131</v>
      </c>
      <c r="C47" s="23" t="s">
        <v>133</v>
      </c>
      <c r="D47" s="23"/>
      <c r="E47" s="23"/>
      <c r="F47" s="26"/>
      <c r="G47" s="26"/>
      <c r="H47" s="26"/>
      <c r="I47" s="26"/>
      <c r="J47" s="290"/>
      <c r="K47" s="299">
        <f aca="true" t="shared" si="21" ref="K47:P47">K49+K50</f>
        <v>2434</v>
      </c>
      <c r="L47" s="300">
        <f t="shared" si="21"/>
        <v>2586</v>
      </c>
      <c r="M47" s="300">
        <f t="shared" si="21"/>
        <v>2586</v>
      </c>
      <c r="N47" s="300">
        <f t="shared" si="21"/>
        <v>2586</v>
      </c>
      <c r="O47" s="300">
        <f t="shared" si="21"/>
        <v>2586</v>
      </c>
      <c r="P47" s="300">
        <f t="shared" si="21"/>
        <v>2586</v>
      </c>
    </row>
    <row r="48" spans="1:16" ht="12.75">
      <c r="A48" s="26"/>
      <c r="B48" s="26" t="s">
        <v>780</v>
      </c>
      <c r="C48" s="26"/>
      <c r="D48" s="26"/>
      <c r="E48" s="26"/>
      <c r="F48" s="19"/>
      <c r="G48" s="19"/>
      <c r="H48" s="19"/>
      <c r="I48" s="19"/>
      <c r="J48" s="19"/>
      <c r="K48" s="312"/>
      <c r="L48" s="301"/>
      <c r="M48" s="301"/>
      <c r="N48" s="301"/>
      <c r="O48" s="301"/>
      <c r="P48" s="301"/>
    </row>
    <row r="49" spans="1:16" ht="12.75">
      <c r="A49" s="26"/>
      <c r="B49" s="302" t="s">
        <v>785</v>
      </c>
      <c r="C49" s="26"/>
      <c r="D49" s="290"/>
      <c r="E49" s="290"/>
      <c r="F49" s="293"/>
      <c r="G49" s="293"/>
      <c r="H49" s="293"/>
      <c r="I49" s="293"/>
      <c r="J49" s="19"/>
      <c r="K49" s="299">
        <v>1631</v>
      </c>
      <c r="L49" s="301"/>
      <c r="M49" s="301"/>
      <c r="N49" s="301"/>
      <c r="O49" s="301"/>
      <c r="P49" s="301"/>
    </row>
    <row r="50" spans="1:16" ht="12.75">
      <c r="A50" s="26"/>
      <c r="B50" s="302" t="s">
        <v>130</v>
      </c>
      <c r="C50" s="26"/>
      <c r="D50" s="290"/>
      <c r="E50" s="290"/>
      <c r="F50" s="293"/>
      <c r="G50" s="293"/>
      <c r="H50" s="293"/>
      <c r="I50" s="293"/>
      <c r="J50" s="19"/>
      <c r="K50" s="299">
        <v>803</v>
      </c>
      <c r="L50" s="300">
        <v>2586</v>
      </c>
      <c r="M50" s="300">
        <v>2586</v>
      </c>
      <c r="N50" s="300">
        <v>2586</v>
      </c>
      <c r="O50" s="300">
        <v>2586</v>
      </c>
      <c r="P50" s="300">
        <v>2586</v>
      </c>
    </row>
    <row r="53" spans="2:9" ht="12.75">
      <c r="B53" s="333" t="s">
        <v>102</v>
      </c>
      <c r="C53" s="333"/>
      <c r="D53" s="333"/>
      <c r="E53" s="333"/>
      <c r="F53" s="333"/>
      <c r="G53" s="333"/>
      <c r="H53" s="333"/>
      <c r="I53" s="68"/>
    </row>
    <row r="54" spans="2:9" ht="12.75">
      <c r="B54" s="333" t="s">
        <v>103</v>
      </c>
      <c r="C54" s="333"/>
      <c r="D54" s="333"/>
      <c r="E54" s="333"/>
      <c r="F54" s="333"/>
      <c r="G54" s="333"/>
      <c r="H54" s="333"/>
      <c r="I54" s="68"/>
    </row>
    <row r="55" spans="2:9" ht="12.75">
      <c r="B55" s="333" t="s">
        <v>104</v>
      </c>
      <c r="C55" s="333"/>
      <c r="D55" s="333"/>
      <c r="E55" s="333"/>
      <c r="F55" s="333"/>
      <c r="G55" s="333"/>
      <c r="H55" s="333"/>
      <c r="I55" s="68"/>
    </row>
    <row r="56" spans="2:9" ht="12.75">
      <c r="B56" s="333" t="s">
        <v>771</v>
      </c>
      <c r="C56" s="333"/>
      <c r="D56" s="333"/>
      <c r="E56" s="333"/>
      <c r="F56" s="333"/>
      <c r="G56" s="333"/>
      <c r="H56" s="333"/>
      <c r="I56" s="276"/>
    </row>
    <row r="57" spans="1:9" ht="12.75">
      <c r="A57" s="333" t="s">
        <v>105</v>
      </c>
      <c r="B57" s="333"/>
      <c r="C57" s="333"/>
      <c r="D57" s="333"/>
      <c r="E57" s="333"/>
      <c r="F57" s="333"/>
      <c r="G57" s="333"/>
      <c r="H57" s="333"/>
      <c r="I57" s="313"/>
    </row>
    <row r="58" spans="7:9" ht="12.75">
      <c r="G58" s="334" t="s">
        <v>132</v>
      </c>
      <c r="H58" s="334"/>
      <c r="I58" s="334"/>
    </row>
    <row r="59" spans="1:9" ht="12.75">
      <c r="A59" s="335" t="s">
        <v>107</v>
      </c>
      <c r="B59" s="335" t="s">
        <v>108</v>
      </c>
      <c r="C59" s="336" t="s">
        <v>7</v>
      </c>
      <c r="D59" s="338" t="s">
        <v>2</v>
      </c>
      <c r="E59" s="338"/>
      <c r="F59" s="338"/>
      <c r="G59" s="338"/>
      <c r="H59" s="338"/>
      <c r="I59" s="338"/>
    </row>
    <row r="60" spans="1:9" ht="25.5">
      <c r="A60" s="335"/>
      <c r="B60" s="335"/>
      <c r="C60" s="337"/>
      <c r="D60" s="314" t="s">
        <v>774</v>
      </c>
      <c r="E60" s="314" t="s">
        <v>110</v>
      </c>
      <c r="F60" s="314" t="s">
        <v>559</v>
      </c>
      <c r="G60" s="314" t="s">
        <v>560</v>
      </c>
      <c r="H60" s="314" t="s">
        <v>111</v>
      </c>
      <c r="I60" s="314" t="s">
        <v>112</v>
      </c>
    </row>
    <row r="61" spans="1:9" ht="31.5">
      <c r="A61" s="35" t="s">
        <v>116</v>
      </c>
      <c r="B61" s="21" t="s">
        <v>117</v>
      </c>
      <c r="C61" s="25" t="s">
        <v>133</v>
      </c>
      <c r="D61" s="315">
        <f>D64+D76</f>
        <v>410128</v>
      </c>
      <c r="E61" s="315">
        <f>E64+E76</f>
        <v>307454</v>
      </c>
      <c r="F61" s="315">
        <v>453749</v>
      </c>
      <c r="G61" s="315">
        <v>521757</v>
      </c>
      <c r="H61" s="315">
        <v>556555</v>
      </c>
      <c r="I61" s="315">
        <v>628847</v>
      </c>
    </row>
    <row r="62" spans="1:9" ht="15.75">
      <c r="A62" s="34"/>
      <c r="B62" s="29" t="s">
        <v>114</v>
      </c>
      <c r="C62" s="25" t="s">
        <v>63</v>
      </c>
      <c r="D62" s="316">
        <v>113.4</v>
      </c>
      <c r="E62" s="316">
        <v>90.3</v>
      </c>
      <c r="F62" s="316">
        <v>143.5</v>
      </c>
      <c r="G62" s="316">
        <v>108.1</v>
      </c>
      <c r="H62" s="316">
        <v>100</v>
      </c>
      <c r="I62" s="316">
        <v>103.7</v>
      </c>
    </row>
    <row r="63" spans="1:9" ht="15.75">
      <c r="A63" s="34"/>
      <c r="B63" s="26" t="s">
        <v>134</v>
      </c>
      <c r="C63" s="25" t="s">
        <v>63</v>
      </c>
      <c r="D63" s="316"/>
      <c r="E63" s="316">
        <f>E61/D61/E62*10000</f>
        <v>83.01813583930841</v>
      </c>
      <c r="F63" s="316">
        <f>F61/E61/F62*10000</f>
        <v>102.84510649665414</v>
      </c>
      <c r="G63" s="316">
        <f>G61/F61/G62*10000</f>
        <v>106.37189825362603</v>
      </c>
      <c r="H63" s="316">
        <f>H61/G61/H62*10000</f>
        <v>106.66938824011945</v>
      </c>
      <c r="I63" s="316">
        <f>I61/H61/I62*10000</f>
        <v>108.95775548967735</v>
      </c>
    </row>
    <row r="64" spans="1:9" ht="15.75">
      <c r="A64" s="36" t="s">
        <v>118</v>
      </c>
      <c r="B64" s="37" t="s">
        <v>43</v>
      </c>
      <c r="C64" s="25" t="s">
        <v>133</v>
      </c>
      <c r="D64" s="299">
        <f>D67+D70+D73</f>
        <v>394793</v>
      </c>
      <c r="E64" s="299">
        <f>E67+E70+E73</f>
        <v>289675</v>
      </c>
      <c r="F64" s="299">
        <v>434368</v>
      </c>
      <c r="G64" s="299">
        <v>499643</v>
      </c>
      <c r="H64" s="299">
        <v>531964</v>
      </c>
      <c r="I64" s="299">
        <v>601084</v>
      </c>
    </row>
    <row r="65" spans="1:9" ht="15.75">
      <c r="A65" s="34"/>
      <c r="B65" s="29" t="s">
        <v>114</v>
      </c>
      <c r="C65" s="25" t="s">
        <v>63</v>
      </c>
      <c r="D65" s="316">
        <v>115.8</v>
      </c>
      <c r="E65" s="316">
        <v>90.2</v>
      </c>
      <c r="F65" s="316">
        <v>143.9</v>
      </c>
      <c r="G65" s="316">
        <v>108.1</v>
      </c>
      <c r="H65" s="316">
        <v>100</v>
      </c>
      <c r="I65" s="316">
        <v>103.8</v>
      </c>
    </row>
    <row r="66" spans="1:9" ht="15.75">
      <c r="A66" s="34"/>
      <c r="B66" s="26" t="s">
        <v>134</v>
      </c>
      <c r="C66" s="25" t="s">
        <v>63</v>
      </c>
      <c r="D66" s="316">
        <v>103</v>
      </c>
      <c r="E66" s="316">
        <f>E64/D64/E65*10000</f>
        <v>81.34578123494204</v>
      </c>
      <c r="F66" s="316">
        <f>F64/E64/F65*10000</f>
        <v>104.20438951346891</v>
      </c>
      <c r="G66" s="316">
        <f>G64/F64/G65*10000</f>
        <v>106.40849241496267</v>
      </c>
      <c r="H66" s="316">
        <f>H64/G64/H65*10000</f>
        <v>106.46881873657793</v>
      </c>
      <c r="I66" s="316">
        <f>I64/H64/I65*10000</f>
        <v>108.85680197780634</v>
      </c>
    </row>
    <row r="67" spans="1:9" ht="15">
      <c r="A67" s="28" t="s">
        <v>119</v>
      </c>
      <c r="B67" s="38" t="s">
        <v>120</v>
      </c>
      <c r="C67" s="25" t="s">
        <v>133</v>
      </c>
      <c r="D67" s="299">
        <v>23009</v>
      </c>
      <c r="E67" s="299">
        <v>24073</v>
      </c>
      <c r="F67" s="300">
        <v>25188</v>
      </c>
      <c r="G67" s="300">
        <v>26976</v>
      </c>
      <c r="H67" s="300">
        <v>29053</v>
      </c>
      <c r="I67" s="300">
        <v>31145</v>
      </c>
    </row>
    <row r="68" spans="1:9" ht="15.75">
      <c r="A68" s="34"/>
      <c r="B68" s="29" t="s">
        <v>114</v>
      </c>
      <c r="C68" s="25" t="s">
        <v>63</v>
      </c>
      <c r="D68" s="316">
        <v>97.2</v>
      </c>
      <c r="E68" s="316">
        <v>101.4</v>
      </c>
      <c r="F68" s="316">
        <v>99.4</v>
      </c>
      <c r="G68" s="316">
        <v>100</v>
      </c>
      <c r="H68" s="316">
        <v>100</v>
      </c>
      <c r="I68" s="316">
        <v>100</v>
      </c>
    </row>
    <row r="69" spans="1:9" ht="15.75">
      <c r="A69" s="34"/>
      <c r="B69" s="26" t="s">
        <v>134</v>
      </c>
      <c r="C69" s="25" t="s">
        <v>63</v>
      </c>
      <c r="D69" s="316">
        <v>115.6</v>
      </c>
      <c r="E69" s="316">
        <f>E67/D67/E68*10000</f>
        <v>103.17976080537218</v>
      </c>
      <c r="F69" s="316">
        <v>105.3</v>
      </c>
      <c r="G69" s="316">
        <v>107.1</v>
      </c>
      <c r="H69" s="316">
        <v>107.7</v>
      </c>
      <c r="I69" s="316">
        <v>107.2</v>
      </c>
    </row>
    <row r="70" spans="1:9" ht="30">
      <c r="A70" s="28" t="s">
        <v>135</v>
      </c>
      <c r="B70" s="38" t="s">
        <v>136</v>
      </c>
      <c r="C70" s="25" t="s">
        <v>133</v>
      </c>
      <c r="D70" s="299">
        <v>340</v>
      </c>
      <c r="E70" s="299">
        <v>438</v>
      </c>
      <c r="F70" s="300">
        <v>418</v>
      </c>
      <c r="G70" s="300">
        <v>435</v>
      </c>
      <c r="H70" s="300">
        <v>456</v>
      </c>
      <c r="I70" s="300">
        <v>490</v>
      </c>
    </row>
    <row r="71" spans="1:9" ht="15.75">
      <c r="A71" s="34"/>
      <c r="B71" s="29" t="s">
        <v>114</v>
      </c>
      <c r="C71" s="25" t="s">
        <v>63</v>
      </c>
      <c r="D71" s="316">
        <v>124.2</v>
      </c>
      <c r="E71" s="316">
        <v>96.1</v>
      </c>
      <c r="F71" s="316">
        <v>92.9</v>
      </c>
      <c r="G71" s="316">
        <v>101.1</v>
      </c>
      <c r="H71" s="316">
        <v>100</v>
      </c>
      <c r="I71" s="316">
        <v>100</v>
      </c>
    </row>
    <row r="72" spans="1:9" ht="15.75">
      <c r="A72" s="34"/>
      <c r="B72" s="26" t="s">
        <v>134</v>
      </c>
      <c r="C72" s="25" t="s">
        <v>63</v>
      </c>
      <c r="D72" s="316">
        <v>108.2</v>
      </c>
      <c r="E72" s="316">
        <f>E70/D70/E71*10000</f>
        <v>134.05153945032748</v>
      </c>
      <c r="F72" s="316">
        <v>102.8</v>
      </c>
      <c r="G72" s="316">
        <v>102.9</v>
      </c>
      <c r="H72" s="316">
        <v>104.8</v>
      </c>
      <c r="I72" s="316">
        <v>107.5</v>
      </c>
    </row>
    <row r="73" spans="1:9" ht="15">
      <c r="A73" s="28" t="s">
        <v>125</v>
      </c>
      <c r="B73" s="38" t="s">
        <v>137</v>
      </c>
      <c r="C73" s="25" t="s">
        <v>133</v>
      </c>
      <c r="D73" s="299">
        <v>371444</v>
      </c>
      <c r="E73" s="299">
        <v>265164</v>
      </c>
      <c r="F73" s="300">
        <v>408762</v>
      </c>
      <c r="G73" s="300">
        <v>472232</v>
      </c>
      <c r="H73" s="300">
        <v>502455</v>
      </c>
      <c r="I73" s="300">
        <v>569449</v>
      </c>
    </row>
    <row r="74" spans="1:10" ht="15.75">
      <c r="A74" s="34"/>
      <c r="B74" s="29" t="s">
        <v>114</v>
      </c>
      <c r="C74" s="25" t="s">
        <v>63</v>
      </c>
      <c r="D74" s="316">
        <v>117.4</v>
      </c>
      <c r="E74" s="316">
        <v>88.4</v>
      </c>
      <c r="F74" s="316">
        <v>152</v>
      </c>
      <c r="G74" s="316">
        <v>109.1</v>
      </c>
      <c r="H74" s="316">
        <v>100</v>
      </c>
      <c r="I74" s="316">
        <f>'[1]ИПП'!P83</f>
        <v>0</v>
      </c>
      <c r="J74" s="497">
        <v>104.2</v>
      </c>
    </row>
    <row r="75" spans="1:9" ht="15.75">
      <c r="A75" s="34"/>
      <c r="B75" s="26" t="s">
        <v>134</v>
      </c>
      <c r="C75" s="25" t="s">
        <v>63</v>
      </c>
      <c r="D75" s="316">
        <v>102</v>
      </c>
      <c r="E75" s="316">
        <f>E73/D73/E74*10000</f>
        <v>80.7549121854437</v>
      </c>
      <c r="F75" s="316">
        <f>F73/F74/E73*10000</f>
        <v>101.41737506639386</v>
      </c>
      <c r="G75" s="316">
        <v>105.9</v>
      </c>
      <c r="H75" s="316">
        <v>106.4</v>
      </c>
      <c r="I75" s="316">
        <v>108.8</v>
      </c>
    </row>
    <row r="76" spans="1:9" ht="15.75">
      <c r="A76" s="30" t="s">
        <v>128</v>
      </c>
      <c r="B76" s="39" t="s">
        <v>129</v>
      </c>
      <c r="C76" s="25" t="s">
        <v>133</v>
      </c>
      <c r="D76" s="299">
        <v>15335</v>
      </c>
      <c r="E76" s="299">
        <v>17779</v>
      </c>
      <c r="F76" s="300">
        <v>19381</v>
      </c>
      <c r="G76" s="300">
        <v>22114</v>
      </c>
      <c r="H76" s="300">
        <v>24591</v>
      </c>
      <c r="I76" s="300">
        <v>27763</v>
      </c>
    </row>
    <row r="77" spans="1:9" ht="15.75">
      <c r="A77" s="34"/>
      <c r="B77" s="29" t="s">
        <v>114</v>
      </c>
      <c r="C77" s="25" t="s">
        <v>63</v>
      </c>
      <c r="D77" s="316">
        <v>82.3</v>
      </c>
      <c r="E77" s="316">
        <v>106.4</v>
      </c>
      <c r="F77" s="316">
        <v>100</v>
      </c>
      <c r="G77" s="316">
        <v>100</v>
      </c>
      <c r="H77" s="316">
        <v>100</v>
      </c>
      <c r="I77" s="316">
        <v>100</v>
      </c>
    </row>
    <row r="78" spans="1:9" ht="15.75">
      <c r="A78" s="34"/>
      <c r="B78" s="26" t="s">
        <v>134</v>
      </c>
      <c r="C78" s="25" t="s">
        <v>63</v>
      </c>
      <c r="D78" s="316"/>
      <c r="E78" s="316">
        <f>E76/D76/E77*10000</f>
        <v>108.96372002716278</v>
      </c>
      <c r="F78" s="316">
        <v>109</v>
      </c>
      <c r="G78" s="316">
        <v>114.1</v>
      </c>
      <c r="H78" s="316">
        <v>111.2</v>
      </c>
      <c r="I78" s="316">
        <v>112.9</v>
      </c>
    </row>
    <row r="79" spans="1:9" ht="31.5">
      <c r="A79" s="40"/>
      <c r="B79" s="39" t="s">
        <v>138</v>
      </c>
      <c r="C79" s="41" t="s">
        <v>3</v>
      </c>
      <c r="D79" s="317" t="s">
        <v>494</v>
      </c>
      <c r="E79" s="317" t="s">
        <v>494</v>
      </c>
      <c r="F79" s="317" t="s">
        <v>494</v>
      </c>
      <c r="G79" s="317" t="s">
        <v>494</v>
      </c>
      <c r="H79" s="317" t="s">
        <v>494</v>
      </c>
      <c r="I79" s="317" t="s">
        <v>494</v>
      </c>
    </row>
    <row r="80" spans="1:9" ht="15.75">
      <c r="A80" s="34"/>
      <c r="B80" s="29" t="s">
        <v>139</v>
      </c>
      <c r="C80" s="25"/>
      <c r="D80" s="318"/>
      <c r="E80" s="318"/>
      <c r="F80" s="318"/>
      <c r="G80" s="318"/>
      <c r="H80" s="318"/>
      <c r="I80" s="318"/>
    </row>
    <row r="81" spans="1:9" ht="13.5">
      <c r="A81" s="319" t="s">
        <v>125</v>
      </c>
      <c r="B81" s="320" t="s">
        <v>137</v>
      </c>
      <c r="C81" s="25"/>
      <c r="D81" s="317" t="s">
        <v>494</v>
      </c>
      <c r="E81" s="317" t="s">
        <v>494</v>
      </c>
      <c r="F81" s="317" t="s">
        <v>494</v>
      </c>
      <c r="G81" s="317" t="s">
        <v>494</v>
      </c>
      <c r="H81" s="317" t="s">
        <v>494</v>
      </c>
      <c r="I81" s="317" t="s">
        <v>494</v>
      </c>
    </row>
    <row r="82" spans="1:9" ht="15.75">
      <c r="A82" s="34"/>
      <c r="B82" s="26" t="s">
        <v>140</v>
      </c>
      <c r="C82" s="25"/>
      <c r="D82" s="318"/>
      <c r="E82" s="318"/>
      <c r="F82" s="318"/>
      <c r="G82" s="318"/>
      <c r="H82" s="318"/>
      <c r="I82" s="318"/>
    </row>
    <row r="83" spans="1:9" ht="25.5">
      <c r="A83" s="19"/>
      <c r="B83" s="42" t="s">
        <v>141</v>
      </c>
      <c r="C83" s="26"/>
      <c r="D83" s="317" t="s">
        <v>494</v>
      </c>
      <c r="E83" s="317" t="s">
        <v>494</v>
      </c>
      <c r="F83" s="317" t="s">
        <v>494</v>
      </c>
      <c r="G83" s="317" t="s">
        <v>494</v>
      </c>
      <c r="H83" s="317" t="s">
        <v>494</v>
      </c>
      <c r="I83" s="317" t="s">
        <v>494</v>
      </c>
    </row>
  </sheetData>
  <mergeCells count="22">
    <mergeCell ref="A6:P6"/>
    <mergeCell ref="B5:L5"/>
    <mergeCell ref="A7:A8"/>
    <mergeCell ref="B7:B8"/>
    <mergeCell ref="C7:C8"/>
    <mergeCell ref="D7:I7"/>
    <mergeCell ref="J7:J8"/>
    <mergeCell ref="B1:L1"/>
    <mergeCell ref="B2:L2"/>
    <mergeCell ref="B3:L3"/>
    <mergeCell ref="B4:L4"/>
    <mergeCell ref="K7:P7"/>
    <mergeCell ref="B53:H53"/>
    <mergeCell ref="B54:H54"/>
    <mergeCell ref="B55:H55"/>
    <mergeCell ref="B56:H56"/>
    <mergeCell ref="A57:H57"/>
    <mergeCell ref="G58:I58"/>
    <mergeCell ref="A59:A60"/>
    <mergeCell ref="B59:B60"/>
    <mergeCell ref="C59:C60"/>
    <mergeCell ref="D59:I5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8"/>
  <sheetViews>
    <sheetView workbookViewId="0" topLeftCell="A61">
      <selection activeCell="A7" sqref="A7:H7"/>
    </sheetView>
  </sheetViews>
  <sheetFormatPr defaultColWidth="9.00390625" defaultRowHeight="12.75"/>
  <cols>
    <col min="1" max="1" width="70.25390625" style="0" customWidth="1"/>
  </cols>
  <sheetData>
    <row r="1" spans="1:8" ht="16.5">
      <c r="A1" s="347" t="s">
        <v>200</v>
      </c>
      <c r="B1" s="347"/>
      <c r="C1" s="347"/>
      <c r="D1" s="347"/>
      <c r="E1" s="347"/>
      <c r="F1" s="347"/>
      <c r="G1" s="347"/>
      <c r="H1" s="347"/>
    </row>
    <row r="2" spans="1:8" ht="16.5">
      <c r="A2" s="347" t="s">
        <v>201</v>
      </c>
      <c r="B2" s="347"/>
      <c r="C2" s="347"/>
      <c r="D2" s="347"/>
      <c r="E2" s="347"/>
      <c r="F2" s="347"/>
      <c r="G2" s="347"/>
      <c r="H2" s="347"/>
    </row>
    <row r="3" spans="1:8" ht="16.5">
      <c r="A3" s="347" t="s">
        <v>791</v>
      </c>
      <c r="B3" s="347"/>
      <c r="C3" s="347"/>
      <c r="D3" s="347"/>
      <c r="E3" s="347"/>
      <c r="F3" s="347"/>
      <c r="G3" s="347"/>
      <c r="H3" s="347"/>
    </row>
    <row r="4" spans="1:8" ht="16.5">
      <c r="A4" s="347" t="s">
        <v>771</v>
      </c>
      <c r="B4" s="347"/>
      <c r="C4" s="347"/>
      <c r="D4" s="347"/>
      <c r="E4" s="347"/>
      <c r="F4" s="347"/>
      <c r="G4" s="347"/>
      <c r="H4" s="347"/>
    </row>
    <row r="5" ht="16.5">
      <c r="A5" s="57"/>
    </row>
    <row r="6" spans="1:8" ht="16.5">
      <c r="A6" s="347" t="s">
        <v>202</v>
      </c>
      <c r="B6" s="347"/>
      <c r="C6" s="347"/>
      <c r="D6" s="347"/>
      <c r="E6" s="347"/>
      <c r="F6" s="347"/>
      <c r="G6" s="347"/>
      <c r="H6" s="347"/>
    </row>
    <row r="7" spans="1:8" ht="14.25">
      <c r="A7" s="282" t="s">
        <v>203</v>
      </c>
      <c r="B7" s="282"/>
      <c r="C7" s="282"/>
      <c r="D7" s="282"/>
      <c r="E7" s="282"/>
      <c r="F7" s="282"/>
      <c r="G7" s="282"/>
      <c r="H7" s="282"/>
    </row>
    <row r="8" spans="1:8" ht="38.25">
      <c r="A8" s="58" t="s">
        <v>108</v>
      </c>
      <c r="B8" s="58" t="s">
        <v>204</v>
      </c>
      <c r="C8" s="58" t="s">
        <v>774</v>
      </c>
      <c r="D8" s="58" t="s">
        <v>110</v>
      </c>
      <c r="E8" s="58" t="s">
        <v>559</v>
      </c>
      <c r="F8" s="58" t="s">
        <v>560</v>
      </c>
      <c r="G8" s="58" t="s">
        <v>111</v>
      </c>
      <c r="H8" s="58" t="s">
        <v>112</v>
      </c>
    </row>
    <row r="9" spans="1:8" ht="12.75">
      <c r="A9" s="59">
        <v>1</v>
      </c>
      <c r="B9" s="59">
        <v>2</v>
      </c>
      <c r="C9" s="59">
        <v>3</v>
      </c>
      <c r="D9" s="59">
        <v>4</v>
      </c>
      <c r="E9" s="59">
        <v>5</v>
      </c>
      <c r="F9" s="59">
        <v>6</v>
      </c>
      <c r="G9" s="59">
        <v>7</v>
      </c>
      <c r="H9" s="59">
        <v>8</v>
      </c>
    </row>
    <row r="10" spans="1:8" ht="20.25" customHeight="1">
      <c r="A10" s="60" t="s">
        <v>205</v>
      </c>
      <c r="B10" s="58" t="s">
        <v>74</v>
      </c>
      <c r="C10" s="59">
        <v>9</v>
      </c>
      <c r="D10" s="59">
        <v>9</v>
      </c>
      <c r="E10" s="59">
        <v>6</v>
      </c>
      <c r="F10" s="59">
        <v>6</v>
      </c>
      <c r="G10" s="59">
        <v>6</v>
      </c>
      <c r="H10" s="59">
        <v>6</v>
      </c>
    </row>
    <row r="11" spans="1:8" ht="18" customHeight="1">
      <c r="A11" s="61" t="s">
        <v>206</v>
      </c>
      <c r="B11" s="59" t="s">
        <v>207</v>
      </c>
      <c r="C11" s="59"/>
      <c r="D11" s="59"/>
      <c r="E11" s="59"/>
      <c r="F11" s="59"/>
      <c r="G11" s="59"/>
      <c r="H11" s="59"/>
    </row>
    <row r="12" spans="1:8" ht="15" customHeight="1">
      <c r="A12" s="61" t="s">
        <v>208</v>
      </c>
      <c r="B12" s="59" t="s">
        <v>207</v>
      </c>
      <c r="C12" s="59">
        <v>42</v>
      </c>
      <c r="D12" s="59">
        <v>46</v>
      </c>
      <c r="E12" s="59">
        <v>50</v>
      </c>
      <c r="F12" s="59">
        <v>50</v>
      </c>
      <c r="G12" s="59">
        <v>50</v>
      </c>
      <c r="H12" s="59">
        <v>50</v>
      </c>
    </row>
    <row r="13" spans="1:8" ht="17.25" customHeight="1">
      <c r="A13" s="62" t="s">
        <v>209</v>
      </c>
      <c r="B13" s="59"/>
      <c r="C13" s="59"/>
      <c r="D13" s="59"/>
      <c r="E13" s="59"/>
      <c r="F13" s="59"/>
      <c r="G13" s="59"/>
      <c r="H13" s="59"/>
    </row>
    <row r="14" spans="1:8" ht="12.75" customHeight="1">
      <c r="A14" s="62" t="s">
        <v>210</v>
      </c>
      <c r="B14" s="58" t="s">
        <v>211</v>
      </c>
      <c r="C14" s="59">
        <v>182.44</v>
      </c>
      <c r="D14" s="59">
        <v>174.73</v>
      </c>
      <c r="E14" s="59">
        <v>181.76</v>
      </c>
      <c r="F14" s="59">
        <v>193.46</v>
      </c>
      <c r="G14" s="59">
        <v>203.58</v>
      </c>
      <c r="H14" s="59">
        <v>215.56</v>
      </c>
    </row>
    <row r="15" spans="1:8" ht="12.75">
      <c r="A15" s="63"/>
      <c r="B15" s="58" t="s">
        <v>211</v>
      </c>
      <c r="C15" s="59"/>
      <c r="D15" s="59"/>
      <c r="E15" s="59"/>
      <c r="F15" s="59"/>
      <c r="G15" s="59"/>
      <c r="H15" s="59"/>
    </row>
    <row r="16" spans="1:8" ht="17.25" customHeight="1">
      <c r="A16" s="61" t="s">
        <v>212</v>
      </c>
      <c r="B16" s="58" t="s">
        <v>211</v>
      </c>
      <c r="C16" s="59">
        <v>154.77</v>
      </c>
      <c r="D16" s="59" t="s">
        <v>786</v>
      </c>
      <c r="E16" s="59">
        <v>136.8</v>
      </c>
      <c r="F16" s="59">
        <v>136.37</v>
      </c>
      <c r="G16" s="59">
        <v>135.11</v>
      </c>
      <c r="H16" s="59">
        <v>133.82</v>
      </c>
    </row>
    <row r="17" spans="1:8" ht="15.75" customHeight="1">
      <c r="A17" s="61" t="s">
        <v>213</v>
      </c>
      <c r="B17" s="59" t="s">
        <v>63</v>
      </c>
      <c r="C17" s="59">
        <v>91.3</v>
      </c>
      <c r="D17" s="59">
        <v>89.1</v>
      </c>
      <c r="E17" s="59">
        <v>99.2</v>
      </c>
      <c r="F17" s="59">
        <v>99.7</v>
      </c>
      <c r="G17" s="59">
        <v>99.1</v>
      </c>
      <c r="H17" s="59">
        <v>99.1</v>
      </c>
    </row>
    <row r="18" spans="1:8" ht="20.25" customHeight="1">
      <c r="A18" s="61" t="s">
        <v>214</v>
      </c>
      <c r="B18" s="59"/>
      <c r="C18" s="59"/>
      <c r="D18" s="59"/>
      <c r="E18" s="59"/>
      <c r="F18" s="59"/>
      <c r="G18" s="59"/>
      <c r="H18" s="59"/>
    </row>
    <row r="19" spans="1:8" ht="15" customHeight="1">
      <c r="A19" s="60" t="s">
        <v>215</v>
      </c>
      <c r="B19" s="59"/>
      <c r="C19" s="59"/>
      <c r="D19" s="59"/>
      <c r="E19" s="59"/>
      <c r="F19" s="59"/>
      <c r="G19" s="59"/>
      <c r="H19" s="59"/>
    </row>
    <row r="20" spans="1:8" ht="16.5" customHeight="1">
      <c r="A20" s="61" t="s">
        <v>216</v>
      </c>
      <c r="B20" s="58" t="s">
        <v>211</v>
      </c>
      <c r="C20" s="59">
        <v>48.87</v>
      </c>
      <c r="D20" s="59">
        <v>44.99</v>
      </c>
      <c r="E20" s="59">
        <v>46.35</v>
      </c>
      <c r="F20" s="59">
        <v>49.4</v>
      </c>
      <c r="G20" s="59">
        <v>52.51</v>
      </c>
      <c r="H20" s="59">
        <v>56.08</v>
      </c>
    </row>
    <row r="21" spans="1:8" ht="12.75">
      <c r="A21" s="63"/>
      <c r="B21" s="58" t="s">
        <v>211</v>
      </c>
      <c r="C21" s="59"/>
      <c r="D21" s="59"/>
      <c r="E21" s="59"/>
      <c r="F21" s="59"/>
      <c r="G21" s="59"/>
      <c r="H21" s="59"/>
    </row>
    <row r="22" spans="1:8" ht="12.75" customHeight="1">
      <c r="A22" s="61" t="s">
        <v>217</v>
      </c>
      <c r="B22" s="58" t="s">
        <v>211</v>
      </c>
      <c r="C22" s="59">
        <v>45.64</v>
      </c>
      <c r="D22" s="59">
        <v>39.71</v>
      </c>
      <c r="E22" s="59">
        <v>39.05</v>
      </c>
      <c r="F22" s="59" t="s">
        <v>787</v>
      </c>
      <c r="G22" s="59">
        <v>38.93</v>
      </c>
      <c r="H22" s="59">
        <v>38.93</v>
      </c>
    </row>
    <row r="23" spans="1:8" ht="18" customHeight="1">
      <c r="A23" s="64" t="s">
        <v>218</v>
      </c>
      <c r="B23" s="59" t="s">
        <v>63</v>
      </c>
      <c r="C23" s="59">
        <v>90.4</v>
      </c>
      <c r="D23" s="59">
        <v>87</v>
      </c>
      <c r="E23" s="59">
        <v>98.3</v>
      </c>
      <c r="F23" s="59">
        <v>99.7</v>
      </c>
      <c r="G23" s="59">
        <v>100</v>
      </c>
      <c r="H23" s="59">
        <v>100</v>
      </c>
    </row>
    <row r="24" spans="1:8" ht="31.5" customHeight="1">
      <c r="A24" s="62" t="s">
        <v>219</v>
      </c>
      <c r="B24" s="59"/>
      <c r="C24" s="59"/>
      <c r="D24" s="59"/>
      <c r="E24" s="59"/>
      <c r="F24" s="59"/>
      <c r="G24" s="59"/>
      <c r="H24" s="59"/>
    </row>
    <row r="25" spans="1:8" ht="12.75">
      <c r="A25" s="61" t="s">
        <v>220</v>
      </c>
      <c r="B25" s="58" t="s">
        <v>211</v>
      </c>
      <c r="C25" s="59">
        <v>17.03</v>
      </c>
      <c r="D25" s="59">
        <v>12.14</v>
      </c>
      <c r="E25" s="59">
        <v>12.42</v>
      </c>
      <c r="F25" s="59">
        <v>13.77</v>
      </c>
      <c r="G25" s="59">
        <v>14.64</v>
      </c>
      <c r="H25" s="59">
        <v>15.64</v>
      </c>
    </row>
    <row r="26" spans="1:8" ht="12.75">
      <c r="A26" s="61" t="s">
        <v>217</v>
      </c>
      <c r="B26" s="58" t="s">
        <v>211</v>
      </c>
      <c r="C26" s="59">
        <v>18.2</v>
      </c>
      <c r="D26" s="59">
        <v>12.41</v>
      </c>
      <c r="E26" s="59">
        <v>12.12</v>
      </c>
      <c r="F26" s="59">
        <v>12.57</v>
      </c>
      <c r="G26" s="59">
        <v>12.57</v>
      </c>
      <c r="H26" s="59">
        <v>12.57</v>
      </c>
    </row>
    <row r="27" spans="1:8" ht="12.75">
      <c r="A27" s="61" t="s">
        <v>221</v>
      </c>
      <c r="B27" s="59" t="s">
        <v>63</v>
      </c>
      <c r="C27" s="59">
        <v>112.1</v>
      </c>
      <c r="D27" s="59">
        <v>68.2</v>
      </c>
      <c r="E27" s="59">
        <v>97.6</v>
      </c>
      <c r="F27" s="59" t="s">
        <v>788</v>
      </c>
      <c r="G27" s="59">
        <v>100</v>
      </c>
      <c r="H27" s="59">
        <v>100</v>
      </c>
    </row>
    <row r="28" spans="1:8" ht="12.75">
      <c r="A28" s="62" t="s">
        <v>222</v>
      </c>
      <c r="B28" s="59"/>
      <c r="C28" s="59"/>
      <c r="D28" s="59"/>
      <c r="E28" s="59"/>
      <c r="F28" s="59"/>
      <c r="G28" s="59"/>
      <c r="H28" s="59"/>
    </row>
    <row r="29" spans="1:8" ht="12.75">
      <c r="A29" s="61" t="s">
        <v>220</v>
      </c>
      <c r="B29" s="58" t="s">
        <v>211</v>
      </c>
      <c r="C29" s="59">
        <v>116.54</v>
      </c>
      <c r="D29" s="59">
        <v>117.6</v>
      </c>
      <c r="E29" s="59">
        <v>122.99</v>
      </c>
      <c r="F29" s="59">
        <v>130.29</v>
      </c>
      <c r="G29" s="59">
        <v>136.43</v>
      </c>
      <c r="H29" s="59">
        <v>143.84</v>
      </c>
    </row>
    <row r="30" spans="1:8" ht="12.75">
      <c r="A30" s="61" t="s">
        <v>217</v>
      </c>
      <c r="B30" s="58" t="s">
        <v>211</v>
      </c>
      <c r="C30" s="59">
        <v>90.93</v>
      </c>
      <c r="D30" s="59">
        <v>85.85</v>
      </c>
      <c r="E30" s="59">
        <v>85.63</v>
      </c>
      <c r="F30" s="59">
        <v>84.87</v>
      </c>
      <c r="G30" s="59">
        <v>83.61</v>
      </c>
      <c r="H30" s="59">
        <v>82.34</v>
      </c>
    </row>
    <row r="31" spans="1:8" ht="22.5" customHeight="1">
      <c r="A31" s="61" t="s">
        <v>223</v>
      </c>
      <c r="B31" s="59" t="s">
        <v>63</v>
      </c>
      <c r="C31" s="59">
        <v>88.7</v>
      </c>
      <c r="D31" s="59">
        <v>94.4</v>
      </c>
      <c r="E31" s="59">
        <v>99.8</v>
      </c>
      <c r="F31" s="59">
        <v>99.1</v>
      </c>
      <c r="G31" s="59">
        <v>98.5</v>
      </c>
      <c r="H31" s="59">
        <v>98.5</v>
      </c>
    </row>
    <row r="32" spans="1:8" ht="30" customHeight="1">
      <c r="A32" s="62" t="s">
        <v>224</v>
      </c>
      <c r="B32" s="59"/>
      <c r="C32" s="66"/>
      <c r="D32" s="66"/>
      <c r="E32" s="66"/>
      <c r="F32" s="66"/>
      <c r="G32" s="66"/>
      <c r="H32" s="66"/>
    </row>
    <row r="33" spans="1:8" ht="12.75">
      <c r="A33" s="61" t="s">
        <v>225</v>
      </c>
      <c r="B33" s="58" t="s">
        <v>226</v>
      </c>
      <c r="C33" s="59">
        <v>1611.7</v>
      </c>
      <c r="D33" s="59">
        <v>1016.4</v>
      </c>
      <c r="E33" s="59">
        <v>1460</v>
      </c>
      <c r="F33" s="59">
        <v>1456</v>
      </c>
      <c r="G33" s="59">
        <v>1456</v>
      </c>
      <c r="H33" s="59">
        <v>1456</v>
      </c>
    </row>
    <row r="34" spans="1:8" ht="12.75">
      <c r="A34" s="61" t="s">
        <v>227</v>
      </c>
      <c r="B34" s="58" t="s">
        <v>226</v>
      </c>
      <c r="C34" s="59">
        <v>2345.1</v>
      </c>
      <c r="D34" s="59">
        <v>1658.9</v>
      </c>
      <c r="E34" s="59">
        <v>2000</v>
      </c>
      <c r="F34" s="59">
        <v>2005</v>
      </c>
      <c r="G34" s="59">
        <v>2005</v>
      </c>
      <c r="H34" s="59">
        <v>2005</v>
      </c>
    </row>
    <row r="35" spans="1:8" ht="12.75">
      <c r="A35" s="61" t="s">
        <v>228</v>
      </c>
      <c r="B35" s="58" t="s">
        <v>226</v>
      </c>
      <c r="C35" s="59">
        <v>389.9</v>
      </c>
      <c r="D35" s="59">
        <v>357</v>
      </c>
      <c r="E35" s="59">
        <v>358</v>
      </c>
      <c r="F35" s="59">
        <v>358</v>
      </c>
      <c r="G35" s="59">
        <v>358</v>
      </c>
      <c r="H35" s="59">
        <v>358</v>
      </c>
    </row>
    <row r="36" spans="1:8" ht="12.75">
      <c r="A36" s="61" t="s">
        <v>229</v>
      </c>
      <c r="B36" s="58" t="s">
        <v>226</v>
      </c>
      <c r="C36" s="59"/>
      <c r="D36" s="59"/>
      <c r="E36" s="59"/>
      <c r="F36" s="59"/>
      <c r="G36" s="59"/>
      <c r="H36" s="59"/>
    </row>
    <row r="37" spans="1:8" ht="17.25" customHeight="1">
      <c r="A37" s="61" t="s">
        <v>230</v>
      </c>
      <c r="B37" s="59"/>
      <c r="C37" s="59">
        <v>648.7</v>
      </c>
      <c r="D37" s="59">
        <v>557.9</v>
      </c>
      <c r="E37" s="59">
        <v>416.9</v>
      </c>
      <c r="F37" s="59">
        <v>425</v>
      </c>
      <c r="G37" s="59">
        <v>415</v>
      </c>
      <c r="H37" s="59">
        <v>405</v>
      </c>
    </row>
    <row r="38" spans="1:8" ht="12.75">
      <c r="A38" s="61" t="s">
        <v>231</v>
      </c>
      <c r="B38" s="58" t="s">
        <v>122</v>
      </c>
      <c r="C38" s="59"/>
      <c r="D38" s="59"/>
      <c r="E38" s="59"/>
      <c r="F38" s="59"/>
      <c r="G38" s="59"/>
      <c r="H38" s="59"/>
    </row>
    <row r="39" spans="1:8" ht="16.5" customHeight="1">
      <c r="A39" s="61" t="s">
        <v>232</v>
      </c>
      <c r="B39" s="58" t="s">
        <v>226</v>
      </c>
      <c r="C39" s="59"/>
      <c r="D39" s="59"/>
      <c r="E39" s="59"/>
      <c r="F39" s="59"/>
      <c r="G39" s="59"/>
      <c r="H39" s="59"/>
    </row>
    <row r="40" spans="1:8" ht="12.75">
      <c r="A40" s="61" t="s">
        <v>233</v>
      </c>
      <c r="B40" s="58" t="s">
        <v>226</v>
      </c>
      <c r="C40" s="59"/>
      <c r="D40" s="59"/>
      <c r="E40" s="59"/>
      <c r="F40" s="59"/>
      <c r="G40" s="59"/>
      <c r="H40" s="59"/>
    </row>
    <row r="41" spans="1:8" ht="12.75">
      <c r="A41" s="61" t="s">
        <v>234</v>
      </c>
      <c r="B41" s="58" t="s">
        <v>226</v>
      </c>
      <c r="C41" s="59"/>
      <c r="D41" s="59"/>
      <c r="E41" s="59"/>
      <c r="F41" s="59"/>
      <c r="G41" s="59"/>
      <c r="H41" s="59"/>
    </row>
    <row r="42" spans="1:8" ht="12.75">
      <c r="A42" s="61" t="s">
        <v>235</v>
      </c>
      <c r="B42" s="58" t="s">
        <v>226</v>
      </c>
      <c r="C42" s="59"/>
      <c r="D42" s="59"/>
      <c r="E42" s="59"/>
      <c r="F42" s="59"/>
      <c r="G42" s="59"/>
      <c r="H42" s="59"/>
    </row>
    <row r="43" spans="1:8" ht="11.25" customHeight="1">
      <c r="A43" s="61" t="s">
        <v>236</v>
      </c>
      <c r="B43" s="58" t="s">
        <v>226</v>
      </c>
      <c r="C43" s="59"/>
      <c r="D43" s="59"/>
      <c r="E43" s="59"/>
      <c r="F43" s="59"/>
      <c r="G43" s="59"/>
      <c r="H43" s="59"/>
    </row>
    <row r="44" spans="1:8" ht="12.75">
      <c r="A44" s="61" t="s">
        <v>237</v>
      </c>
      <c r="B44" s="58" t="s">
        <v>226</v>
      </c>
      <c r="C44" s="59">
        <v>5907</v>
      </c>
      <c r="D44" s="59">
        <v>5810</v>
      </c>
      <c r="E44" s="59">
        <v>5671</v>
      </c>
      <c r="F44" s="59">
        <v>5650</v>
      </c>
      <c r="G44" s="59">
        <v>5600</v>
      </c>
      <c r="H44" s="59">
        <v>5550</v>
      </c>
    </row>
    <row r="45" spans="1:8" ht="12.75">
      <c r="A45" s="61" t="s">
        <v>238</v>
      </c>
      <c r="B45" s="58" t="s">
        <v>239</v>
      </c>
      <c r="C45" s="59">
        <v>0.957</v>
      </c>
      <c r="D45" s="59">
        <v>1</v>
      </c>
      <c r="E45" s="59">
        <v>1.3</v>
      </c>
      <c r="F45" s="59">
        <v>1.2</v>
      </c>
      <c r="G45" s="59">
        <v>1.2</v>
      </c>
      <c r="H45" s="59">
        <v>1.2</v>
      </c>
    </row>
    <row r="46" spans="1:8" ht="21.75" customHeight="1">
      <c r="A46" s="61" t="s">
        <v>240</v>
      </c>
      <c r="B46" s="58" t="s">
        <v>241</v>
      </c>
      <c r="C46" s="59">
        <v>32.9</v>
      </c>
      <c r="D46" s="59">
        <v>25.5</v>
      </c>
      <c r="E46" s="59">
        <v>21</v>
      </c>
      <c r="F46" s="59">
        <v>22</v>
      </c>
      <c r="G46" s="59">
        <v>22</v>
      </c>
      <c r="H46" s="59">
        <v>22</v>
      </c>
    </row>
    <row r="47" spans="1:8" ht="12.75">
      <c r="A47" s="61" t="s">
        <v>85</v>
      </c>
      <c r="B47" s="283"/>
      <c r="C47" s="491"/>
      <c r="D47" s="491"/>
      <c r="E47" s="491"/>
      <c r="F47" s="491"/>
      <c r="G47" s="491"/>
      <c r="H47" s="491"/>
    </row>
    <row r="48" spans="1:8" ht="12.75">
      <c r="A48" s="62" t="s">
        <v>242</v>
      </c>
      <c r="B48" s="283"/>
      <c r="C48" s="491"/>
      <c r="D48" s="491"/>
      <c r="E48" s="491"/>
      <c r="F48" s="491"/>
      <c r="G48" s="491"/>
      <c r="H48" s="491"/>
    </row>
    <row r="49" spans="1:8" ht="27.75" customHeight="1">
      <c r="A49" s="61" t="s">
        <v>225</v>
      </c>
      <c r="B49" s="58" t="s">
        <v>226</v>
      </c>
      <c r="C49" s="59">
        <v>1220.7</v>
      </c>
      <c r="D49" s="59">
        <v>795.8</v>
      </c>
      <c r="E49" s="59">
        <v>1134</v>
      </c>
      <c r="F49" s="59">
        <v>1150</v>
      </c>
      <c r="G49" s="59">
        <v>1150</v>
      </c>
      <c r="H49" s="59">
        <v>1150</v>
      </c>
    </row>
    <row r="50" spans="1:8" ht="12.75">
      <c r="A50" s="61" t="s">
        <v>227</v>
      </c>
      <c r="B50" s="58" t="s">
        <v>226</v>
      </c>
      <c r="C50" s="59">
        <v>28.6</v>
      </c>
      <c r="D50" s="59">
        <v>2.6</v>
      </c>
      <c r="E50" s="59">
        <v>5</v>
      </c>
      <c r="F50" s="59">
        <v>5</v>
      </c>
      <c r="G50" s="59">
        <v>5</v>
      </c>
      <c r="H50" s="59">
        <v>5</v>
      </c>
    </row>
    <row r="51" spans="1:8" ht="12.75">
      <c r="A51" s="61" t="s">
        <v>243</v>
      </c>
      <c r="B51" s="58" t="s">
        <v>226</v>
      </c>
      <c r="C51" s="59">
        <v>5.2</v>
      </c>
      <c r="D51" s="59">
        <v>1.2</v>
      </c>
      <c r="E51" s="59">
        <v>2</v>
      </c>
      <c r="F51" s="59">
        <v>2</v>
      </c>
      <c r="G51" s="59">
        <v>2</v>
      </c>
      <c r="H51" s="59">
        <v>2</v>
      </c>
    </row>
    <row r="52" spans="1:8" ht="12.75">
      <c r="A52" s="61" t="s">
        <v>229</v>
      </c>
      <c r="B52" s="58" t="s">
        <v>226</v>
      </c>
      <c r="C52" s="59"/>
      <c r="D52" s="59"/>
      <c r="E52" s="59"/>
      <c r="F52" s="59"/>
      <c r="G52" s="59"/>
      <c r="H52" s="59"/>
    </row>
    <row r="53" spans="1:8" ht="12.75">
      <c r="A53" s="61" t="s">
        <v>244</v>
      </c>
      <c r="B53" s="58" t="s">
        <v>226</v>
      </c>
      <c r="C53" s="59">
        <v>176.5</v>
      </c>
      <c r="D53" s="59">
        <v>153.3</v>
      </c>
      <c r="E53" s="59">
        <v>140</v>
      </c>
      <c r="F53" s="59">
        <v>140</v>
      </c>
      <c r="G53" s="59">
        <v>140</v>
      </c>
      <c r="H53" s="59">
        <v>140</v>
      </c>
    </row>
    <row r="54" spans="1:8" ht="12.75">
      <c r="A54" s="61" t="s">
        <v>245</v>
      </c>
      <c r="B54" s="58" t="s">
        <v>226</v>
      </c>
      <c r="C54" s="59">
        <v>2190</v>
      </c>
      <c r="D54" s="59">
        <v>1910.4</v>
      </c>
      <c r="E54" s="59">
        <v>1788</v>
      </c>
      <c r="F54" s="59">
        <v>1800</v>
      </c>
      <c r="G54" s="59">
        <v>1800</v>
      </c>
      <c r="H54" s="59">
        <v>1800</v>
      </c>
    </row>
    <row r="55" spans="1:8" ht="25.5">
      <c r="A55" s="61" t="s">
        <v>246</v>
      </c>
      <c r="B55" s="58" t="s">
        <v>241</v>
      </c>
      <c r="C55" s="59"/>
      <c r="D55" s="59"/>
      <c r="E55" s="59"/>
      <c r="F55" s="59"/>
      <c r="G55" s="59"/>
      <c r="H55" s="59"/>
    </row>
    <row r="56" spans="1:8" ht="12.75">
      <c r="A56" s="492" t="s">
        <v>238</v>
      </c>
      <c r="B56" s="258" t="s">
        <v>239</v>
      </c>
      <c r="C56" s="491"/>
      <c r="D56" s="491"/>
      <c r="E56" s="491"/>
      <c r="F56" s="491"/>
      <c r="G56" s="491"/>
      <c r="H56" s="491"/>
    </row>
    <row r="57" spans="1:8" ht="12.75">
      <c r="A57" s="492"/>
      <c r="B57" s="258"/>
      <c r="C57" s="491"/>
      <c r="D57" s="491"/>
      <c r="E57" s="491"/>
      <c r="F57" s="491"/>
      <c r="G57" s="491"/>
      <c r="H57" s="491"/>
    </row>
    <row r="58" spans="1:8" ht="12.75">
      <c r="A58" s="62" t="s">
        <v>247</v>
      </c>
      <c r="B58" s="66"/>
      <c r="C58" s="66"/>
      <c r="D58" s="66"/>
      <c r="E58" s="66"/>
      <c r="F58" s="66"/>
      <c r="G58" s="66"/>
      <c r="H58" s="66"/>
    </row>
    <row r="59" spans="1:8" ht="26.25" customHeight="1">
      <c r="A59" s="61" t="s">
        <v>225</v>
      </c>
      <c r="B59" s="58" t="s">
        <v>226</v>
      </c>
      <c r="C59" s="59">
        <v>391</v>
      </c>
      <c r="D59" s="59">
        <v>216.2</v>
      </c>
      <c r="E59" s="59">
        <v>320</v>
      </c>
      <c r="F59" s="59">
        <v>300</v>
      </c>
      <c r="G59" s="59">
        <v>300</v>
      </c>
      <c r="H59" s="59">
        <v>300</v>
      </c>
    </row>
    <row r="60" spans="1:8" ht="12.75">
      <c r="A60" s="61" t="s">
        <v>227</v>
      </c>
      <c r="B60" s="58" t="s">
        <v>226</v>
      </c>
      <c r="C60" s="59">
        <v>120</v>
      </c>
      <c r="D60" s="59">
        <v>108</v>
      </c>
      <c r="E60" s="59">
        <v>95</v>
      </c>
      <c r="F60" s="59">
        <v>100</v>
      </c>
      <c r="G60" s="59">
        <v>100</v>
      </c>
      <c r="H60" s="59">
        <v>100</v>
      </c>
    </row>
    <row r="61" spans="1:8" ht="12.75">
      <c r="A61" s="61" t="s">
        <v>243</v>
      </c>
      <c r="B61" s="58" t="s">
        <v>226</v>
      </c>
      <c r="C61" s="59"/>
      <c r="D61" s="59"/>
      <c r="E61" s="59"/>
      <c r="F61" s="59"/>
      <c r="G61" s="59"/>
      <c r="H61" s="59"/>
    </row>
    <row r="62" spans="1:8" ht="12.75">
      <c r="A62" s="61" t="s">
        <v>229</v>
      </c>
      <c r="B62" s="58" t="s">
        <v>226</v>
      </c>
      <c r="C62" s="59"/>
      <c r="D62" s="59"/>
      <c r="E62" s="59"/>
      <c r="F62" s="59"/>
      <c r="G62" s="59"/>
      <c r="H62" s="59"/>
    </row>
    <row r="63" spans="1:8" ht="12.75">
      <c r="A63" s="61" t="s">
        <v>244</v>
      </c>
      <c r="B63" s="58" t="s">
        <v>226</v>
      </c>
      <c r="C63" s="59">
        <v>126.3</v>
      </c>
      <c r="D63" s="59">
        <v>75.7</v>
      </c>
      <c r="E63" s="59">
        <v>60</v>
      </c>
      <c r="F63" s="59">
        <v>65</v>
      </c>
      <c r="G63" s="59">
        <v>65</v>
      </c>
      <c r="H63" s="59">
        <v>65</v>
      </c>
    </row>
    <row r="64" spans="1:8" ht="20.25" customHeight="1">
      <c r="A64" s="61" t="s">
        <v>245</v>
      </c>
      <c r="B64" s="58" t="s">
        <v>226</v>
      </c>
      <c r="C64" s="59">
        <v>611</v>
      </c>
      <c r="D64" s="59">
        <v>415</v>
      </c>
      <c r="E64" s="59">
        <v>438</v>
      </c>
      <c r="F64" s="59">
        <v>450</v>
      </c>
      <c r="G64" s="59">
        <v>450</v>
      </c>
      <c r="H64" s="59">
        <v>450</v>
      </c>
    </row>
    <row r="65" spans="1:8" ht="12.75">
      <c r="A65" s="61" t="s">
        <v>238</v>
      </c>
      <c r="B65" s="58" t="s">
        <v>239</v>
      </c>
      <c r="C65" s="59">
        <v>0.016</v>
      </c>
      <c r="D65" s="59"/>
      <c r="E65" s="59"/>
      <c r="F65" s="59"/>
      <c r="G65" s="59"/>
      <c r="H65" s="59"/>
    </row>
    <row r="66" spans="1:8" ht="25.5">
      <c r="A66" s="61" t="s">
        <v>240</v>
      </c>
      <c r="B66" s="58" t="s">
        <v>241</v>
      </c>
      <c r="C66" s="59">
        <v>1.9</v>
      </c>
      <c r="D66" s="59">
        <v>1.5</v>
      </c>
      <c r="E66" s="59">
        <v>1</v>
      </c>
      <c r="F66" s="59">
        <v>2</v>
      </c>
      <c r="G66" s="59">
        <v>2</v>
      </c>
      <c r="H66" s="59">
        <v>2</v>
      </c>
    </row>
    <row r="67" spans="1:8" ht="21.75" customHeight="1">
      <c r="A67" s="62" t="s">
        <v>248</v>
      </c>
      <c r="B67" s="59"/>
      <c r="C67" s="66"/>
      <c r="D67" s="66"/>
      <c r="E67" s="66"/>
      <c r="F67" s="66"/>
      <c r="G67" s="66"/>
      <c r="H67" s="66"/>
    </row>
    <row r="68" spans="1:8" ht="15" customHeight="1">
      <c r="A68" s="61" t="s">
        <v>225</v>
      </c>
      <c r="B68" s="58" t="s">
        <v>226</v>
      </c>
      <c r="C68" s="59"/>
      <c r="D68" s="59">
        <v>4.4</v>
      </c>
      <c r="E68" s="59">
        <v>6</v>
      </c>
      <c r="F68" s="59">
        <v>6</v>
      </c>
      <c r="G68" s="59">
        <v>6</v>
      </c>
      <c r="H68" s="59">
        <v>6</v>
      </c>
    </row>
    <row r="69" spans="1:8" ht="15.75" customHeight="1">
      <c r="A69" s="61" t="s">
        <v>227</v>
      </c>
      <c r="B69" s="58" t="s">
        <v>226</v>
      </c>
      <c r="C69" s="59">
        <v>2196.5</v>
      </c>
      <c r="D69" s="59">
        <v>1548.3</v>
      </c>
      <c r="E69" s="59">
        <v>1900</v>
      </c>
      <c r="F69" s="59">
        <v>1900</v>
      </c>
      <c r="G69" s="59">
        <v>1900</v>
      </c>
      <c r="H69" s="59">
        <v>1900</v>
      </c>
    </row>
    <row r="70" spans="1:8" ht="12.75">
      <c r="A70" s="61" t="s">
        <v>228</v>
      </c>
      <c r="B70" s="58" t="s">
        <v>226</v>
      </c>
      <c r="C70" s="59">
        <v>384.7</v>
      </c>
      <c r="D70" s="59">
        <v>355.8</v>
      </c>
      <c r="E70" s="59">
        <v>356</v>
      </c>
      <c r="F70" s="59">
        <v>356</v>
      </c>
      <c r="G70" s="59">
        <v>356</v>
      </c>
      <c r="H70" s="59">
        <v>356</v>
      </c>
    </row>
    <row r="71" spans="1:8" ht="12.75">
      <c r="A71" s="61" t="s">
        <v>249</v>
      </c>
      <c r="B71" s="58" t="s">
        <v>226</v>
      </c>
      <c r="C71" s="59">
        <v>345.9</v>
      </c>
      <c r="D71" s="59">
        <v>284</v>
      </c>
      <c r="E71" s="59">
        <v>216.9</v>
      </c>
      <c r="F71" s="59">
        <v>220</v>
      </c>
      <c r="G71" s="59">
        <v>210</v>
      </c>
      <c r="H71" s="59">
        <v>200</v>
      </c>
    </row>
    <row r="72" spans="1:8" ht="24" customHeight="1">
      <c r="A72" s="61" t="s">
        <v>245</v>
      </c>
      <c r="B72" s="58" t="s">
        <v>226</v>
      </c>
      <c r="C72" s="59">
        <v>3106</v>
      </c>
      <c r="D72" s="59">
        <v>3484.6</v>
      </c>
      <c r="E72" s="59">
        <v>3445</v>
      </c>
      <c r="F72" s="59">
        <v>3400</v>
      </c>
      <c r="G72" s="59">
        <v>3350</v>
      </c>
      <c r="H72" s="59">
        <v>3300</v>
      </c>
    </row>
    <row r="73" spans="1:8" ht="12.75">
      <c r="A73" s="61" t="s">
        <v>238</v>
      </c>
      <c r="B73" s="58" t="s">
        <v>239</v>
      </c>
      <c r="C73" s="59">
        <v>0.941</v>
      </c>
      <c r="D73" s="59">
        <v>1</v>
      </c>
      <c r="E73" s="59">
        <v>1.3</v>
      </c>
      <c r="F73" s="59">
        <v>1.2</v>
      </c>
      <c r="G73" s="59">
        <v>1.2</v>
      </c>
      <c r="H73" s="59">
        <v>1.2</v>
      </c>
    </row>
    <row r="74" spans="1:8" ht="25.5">
      <c r="A74" s="61" t="s">
        <v>240</v>
      </c>
      <c r="B74" s="58" t="s">
        <v>241</v>
      </c>
      <c r="C74" s="59">
        <v>31</v>
      </c>
      <c r="D74" s="59">
        <v>24</v>
      </c>
      <c r="E74" s="59">
        <v>20</v>
      </c>
      <c r="F74" s="59">
        <v>20</v>
      </c>
      <c r="G74" s="59">
        <v>20</v>
      </c>
      <c r="H74" s="59">
        <v>20</v>
      </c>
    </row>
    <row r="75" spans="1:8" ht="12.75">
      <c r="A75" s="62" t="s">
        <v>250</v>
      </c>
      <c r="B75" s="59"/>
      <c r="C75" s="66"/>
      <c r="D75" s="66"/>
      <c r="E75" s="66"/>
      <c r="F75" s="66"/>
      <c r="G75" s="66"/>
      <c r="H75" s="66"/>
    </row>
    <row r="76" spans="1:8" ht="20.25" customHeight="1">
      <c r="A76" s="64" t="s">
        <v>251</v>
      </c>
      <c r="B76" s="59"/>
      <c r="C76" s="66"/>
      <c r="D76" s="66"/>
      <c r="E76" s="66"/>
      <c r="F76" s="66"/>
      <c r="G76" s="66"/>
      <c r="H76" s="66"/>
    </row>
    <row r="77" spans="1:8" ht="15" customHeight="1">
      <c r="A77" s="63"/>
      <c r="B77" s="58" t="s">
        <v>252</v>
      </c>
      <c r="C77" s="66"/>
      <c r="D77" s="66"/>
      <c r="E77" s="66"/>
      <c r="F77" s="66"/>
      <c r="G77" s="66"/>
      <c r="H77" s="66"/>
    </row>
    <row r="78" spans="1:8" ht="12.75">
      <c r="A78" s="61" t="s">
        <v>253</v>
      </c>
      <c r="B78" s="58" t="s">
        <v>252</v>
      </c>
      <c r="C78" s="59">
        <v>4471</v>
      </c>
      <c r="D78" s="59">
        <v>4669</v>
      </c>
      <c r="E78" s="59">
        <v>4967</v>
      </c>
      <c r="F78" s="59">
        <v>4967</v>
      </c>
      <c r="G78" s="59">
        <v>4967</v>
      </c>
      <c r="H78" s="59">
        <v>4967</v>
      </c>
    </row>
    <row r="79" spans="1:8" ht="12.75">
      <c r="A79" s="61" t="s">
        <v>254</v>
      </c>
      <c r="B79" s="58" t="s">
        <v>252</v>
      </c>
      <c r="C79" s="59">
        <v>927</v>
      </c>
      <c r="D79" s="59">
        <v>962</v>
      </c>
      <c r="E79" s="59">
        <v>1038</v>
      </c>
      <c r="F79" s="59">
        <v>1038</v>
      </c>
      <c r="G79" s="59">
        <v>1038</v>
      </c>
      <c r="H79" s="59">
        <v>1038</v>
      </c>
    </row>
    <row r="80" spans="1:8" ht="12.75">
      <c r="A80" t="s">
        <v>255</v>
      </c>
      <c r="C80" s="59"/>
      <c r="D80" s="59"/>
      <c r="E80" s="59"/>
      <c r="F80" s="59"/>
      <c r="G80" s="59"/>
      <c r="H80" s="59"/>
    </row>
    <row r="81" spans="1:8" ht="12.75">
      <c r="A81" s="61" t="s">
        <v>256</v>
      </c>
      <c r="B81" s="58" t="s">
        <v>252</v>
      </c>
      <c r="C81" s="59">
        <v>282</v>
      </c>
      <c r="D81" s="59">
        <v>123</v>
      </c>
      <c r="E81" s="59">
        <v>104</v>
      </c>
      <c r="F81" s="59">
        <v>100</v>
      </c>
      <c r="G81" s="59">
        <v>100</v>
      </c>
      <c r="H81" s="59">
        <v>100</v>
      </c>
    </row>
    <row r="82" spans="1:8" ht="12.75">
      <c r="A82" s="67" t="s">
        <v>257</v>
      </c>
      <c r="B82" s="58" t="s">
        <v>252</v>
      </c>
      <c r="C82" s="59"/>
      <c r="D82" s="59"/>
      <c r="E82" s="59"/>
      <c r="F82" s="59"/>
      <c r="G82" s="59"/>
      <c r="H82" s="59"/>
    </row>
    <row r="83" spans="1:8" ht="12.75">
      <c r="A83" s="67" t="s">
        <v>789</v>
      </c>
      <c r="B83" s="58" t="s">
        <v>252</v>
      </c>
      <c r="C83" s="59">
        <v>23</v>
      </c>
      <c r="D83" s="59">
        <v>18</v>
      </c>
      <c r="E83" s="59">
        <v>13</v>
      </c>
      <c r="F83" s="59">
        <v>15</v>
      </c>
      <c r="G83" s="59">
        <v>15</v>
      </c>
      <c r="H83" s="59">
        <v>15</v>
      </c>
    </row>
    <row r="84" spans="1:8" ht="12.75">
      <c r="A84" s="61" t="s">
        <v>258</v>
      </c>
      <c r="B84" s="58" t="s">
        <v>252</v>
      </c>
      <c r="C84" s="66"/>
      <c r="D84" s="66"/>
      <c r="E84" s="66"/>
      <c r="F84" s="66"/>
      <c r="G84" s="66"/>
      <c r="H84" s="66"/>
    </row>
    <row r="85" spans="1:8" ht="12.75">
      <c r="A85" s="61" t="s">
        <v>259</v>
      </c>
      <c r="B85" s="58" t="s">
        <v>252</v>
      </c>
      <c r="C85" s="66"/>
      <c r="D85" s="66"/>
      <c r="E85" s="66"/>
      <c r="F85" s="66"/>
      <c r="G85" s="66"/>
      <c r="H85" s="66"/>
    </row>
    <row r="86" spans="1:8" ht="12.75">
      <c r="A86" s="61" t="s">
        <v>260</v>
      </c>
      <c r="B86" s="58"/>
      <c r="C86" s="66"/>
      <c r="D86" s="66"/>
      <c r="E86" s="66"/>
      <c r="F86" s="66"/>
      <c r="G86" s="66"/>
      <c r="H86" s="66"/>
    </row>
    <row r="87" spans="1:8" ht="12.75">
      <c r="A87" s="61" t="s">
        <v>261</v>
      </c>
      <c r="B87" s="58" t="s">
        <v>252</v>
      </c>
      <c r="C87" s="66"/>
      <c r="D87" s="66"/>
      <c r="E87" s="66"/>
      <c r="F87" s="66"/>
      <c r="G87" s="66"/>
      <c r="H87" s="66"/>
    </row>
    <row r="88" spans="1:8" ht="12.75">
      <c r="A88" s="61" t="s">
        <v>262</v>
      </c>
      <c r="B88" s="58" t="s">
        <v>252</v>
      </c>
      <c r="C88" s="66"/>
      <c r="D88" s="66"/>
      <c r="E88" s="66"/>
      <c r="F88" s="66"/>
      <c r="G88" s="66"/>
      <c r="H88" s="66"/>
    </row>
    <row r="89" spans="1:8" ht="12.75">
      <c r="A89" s="61" t="s">
        <v>227</v>
      </c>
      <c r="B89" s="58" t="s">
        <v>252</v>
      </c>
      <c r="C89" s="59">
        <v>206</v>
      </c>
      <c r="D89" s="59">
        <v>206</v>
      </c>
      <c r="E89" s="59">
        <v>206</v>
      </c>
      <c r="F89" s="59">
        <v>206</v>
      </c>
      <c r="G89" s="59">
        <v>206</v>
      </c>
      <c r="H89" s="59">
        <v>206</v>
      </c>
    </row>
    <row r="90" spans="1:8" ht="12.75">
      <c r="A90" s="61" t="s">
        <v>228</v>
      </c>
      <c r="B90" s="58" t="s">
        <v>252</v>
      </c>
      <c r="C90" s="59">
        <v>23</v>
      </c>
      <c r="D90" s="59">
        <v>23</v>
      </c>
      <c r="E90" s="59">
        <v>23</v>
      </c>
      <c r="F90" s="59">
        <v>23</v>
      </c>
      <c r="G90" s="59">
        <v>23</v>
      </c>
      <c r="H90" s="59">
        <v>23</v>
      </c>
    </row>
    <row r="91" spans="1:8" ht="12.75">
      <c r="A91" s="61" t="s">
        <v>263</v>
      </c>
      <c r="B91" s="58" t="s">
        <v>252</v>
      </c>
      <c r="C91" s="59">
        <v>3315</v>
      </c>
      <c r="D91" s="59">
        <v>3478</v>
      </c>
      <c r="E91" s="59">
        <v>3700</v>
      </c>
      <c r="F91" s="59">
        <v>3700</v>
      </c>
      <c r="G91" s="59">
        <v>3700</v>
      </c>
      <c r="H91" s="59">
        <v>3700</v>
      </c>
    </row>
    <row r="92" spans="1:8" ht="25.5">
      <c r="A92" s="259" t="s">
        <v>264</v>
      </c>
      <c r="B92" s="58" t="s">
        <v>265</v>
      </c>
      <c r="C92" s="284">
        <v>1.657</v>
      </c>
      <c r="D92" s="284" t="s">
        <v>790</v>
      </c>
      <c r="E92" s="284">
        <v>1.666</v>
      </c>
      <c r="F92" s="284">
        <v>1.6</v>
      </c>
      <c r="G92" s="284">
        <v>1.6</v>
      </c>
      <c r="H92" s="284">
        <v>1.6</v>
      </c>
    </row>
    <row r="93" spans="1:8" ht="12.75">
      <c r="A93" s="259"/>
      <c r="B93" s="58" t="s">
        <v>266</v>
      </c>
      <c r="C93" s="284"/>
      <c r="D93" s="284"/>
      <c r="E93" s="284"/>
      <c r="F93" s="284"/>
      <c r="G93" s="284"/>
      <c r="H93" s="284"/>
    </row>
    <row r="94" spans="1:8" ht="12.75">
      <c r="A94" s="62" t="s">
        <v>267</v>
      </c>
      <c r="B94" s="59" t="s">
        <v>268</v>
      </c>
      <c r="C94" s="66"/>
      <c r="D94" s="66"/>
      <c r="E94" s="66"/>
      <c r="F94" s="66"/>
      <c r="G94" s="66"/>
      <c r="H94" s="66"/>
    </row>
    <row r="95" spans="1:8" ht="23.25" customHeight="1">
      <c r="A95" s="66" t="s">
        <v>269</v>
      </c>
      <c r="B95" s="59"/>
      <c r="C95" s="66"/>
      <c r="D95" s="66"/>
      <c r="E95" s="66"/>
      <c r="F95" s="66"/>
      <c r="G95" s="66"/>
      <c r="H95" s="66"/>
    </row>
    <row r="96" spans="1:8" ht="25.5" customHeight="1">
      <c r="A96" s="61" t="s">
        <v>270</v>
      </c>
      <c r="B96" s="58" t="s">
        <v>271</v>
      </c>
      <c r="C96" s="66"/>
      <c r="D96" s="66"/>
      <c r="E96" s="66"/>
      <c r="F96" s="66"/>
      <c r="G96" s="66"/>
      <c r="H96" s="66"/>
    </row>
    <row r="97" spans="1:8" ht="12.75">
      <c r="A97" s="61" t="s">
        <v>272</v>
      </c>
      <c r="B97" s="59" t="s">
        <v>207</v>
      </c>
      <c r="C97" s="66"/>
      <c r="D97" s="66"/>
      <c r="E97" s="66"/>
      <c r="F97" s="66"/>
      <c r="G97" s="66"/>
      <c r="H97" s="66"/>
    </row>
    <row r="98" spans="1:8" ht="12.75">
      <c r="A98" s="61" t="s">
        <v>273</v>
      </c>
      <c r="B98" s="59" t="s">
        <v>207</v>
      </c>
      <c r="C98" s="66"/>
      <c r="D98" s="66"/>
      <c r="E98" s="66"/>
      <c r="F98" s="66"/>
      <c r="G98" s="66"/>
      <c r="H98" s="66"/>
    </row>
    <row r="99" spans="1:8" ht="12.75">
      <c r="A99" s="61" t="s">
        <v>274</v>
      </c>
      <c r="B99" s="59" t="s">
        <v>207</v>
      </c>
      <c r="C99" s="66"/>
      <c r="D99" s="66"/>
      <c r="E99" s="66"/>
      <c r="F99" s="66"/>
      <c r="G99" s="66"/>
      <c r="H99" s="66"/>
    </row>
    <row r="100" spans="1:8" ht="12.75">
      <c r="A100" s="62" t="s">
        <v>275</v>
      </c>
      <c r="B100" s="65"/>
      <c r="C100" s="66"/>
      <c r="D100" s="66"/>
      <c r="E100" s="66"/>
      <c r="F100" s="66"/>
      <c r="G100" s="66"/>
      <c r="H100" s="66"/>
    </row>
    <row r="101" spans="1:8" ht="21.75" customHeight="1">
      <c r="A101" s="61" t="s">
        <v>276</v>
      </c>
      <c r="B101" s="58" t="s">
        <v>277</v>
      </c>
      <c r="C101" s="59">
        <v>3047</v>
      </c>
      <c r="D101" s="59">
        <v>2851</v>
      </c>
      <c r="E101" s="59">
        <v>2812</v>
      </c>
      <c r="F101" s="59">
        <v>2800</v>
      </c>
      <c r="G101" s="59">
        <v>2750</v>
      </c>
      <c r="H101" s="59">
        <v>2700</v>
      </c>
    </row>
    <row r="102" spans="1:8" ht="12.75">
      <c r="A102" s="61" t="s">
        <v>278</v>
      </c>
      <c r="B102" s="58" t="s">
        <v>277</v>
      </c>
      <c r="C102" s="59">
        <v>1482</v>
      </c>
      <c r="D102" s="59">
        <v>1340</v>
      </c>
      <c r="E102" s="59">
        <v>1402</v>
      </c>
      <c r="F102" s="59">
        <v>1350</v>
      </c>
      <c r="G102" s="59">
        <v>1300</v>
      </c>
      <c r="H102" s="59">
        <v>1250</v>
      </c>
    </row>
    <row r="103" spans="1:8" ht="12.75">
      <c r="A103" s="61" t="s">
        <v>279</v>
      </c>
      <c r="B103" s="58" t="s">
        <v>277</v>
      </c>
      <c r="C103" s="59">
        <v>479</v>
      </c>
      <c r="D103" s="59">
        <v>518</v>
      </c>
      <c r="E103" s="59">
        <v>350</v>
      </c>
      <c r="F103" s="59">
        <v>350</v>
      </c>
      <c r="G103" s="59">
        <v>350</v>
      </c>
      <c r="H103" s="59">
        <v>350</v>
      </c>
    </row>
    <row r="104" spans="1:8" ht="12.75">
      <c r="A104" s="61" t="s">
        <v>280</v>
      </c>
      <c r="B104" s="58" t="s">
        <v>277</v>
      </c>
      <c r="C104" s="59">
        <v>2258</v>
      </c>
      <c r="D104" s="59">
        <v>2279</v>
      </c>
      <c r="E104" s="59">
        <v>2100</v>
      </c>
      <c r="F104" s="59">
        <v>1900</v>
      </c>
      <c r="G104" s="59">
        <v>1900</v>
      </c>
      <c r="H104" s="59">
        <v>1900</v>
      </c>
    </row>
    <row r="105" spans="1:8" ht="12.75">
      <c r="A105" s="61" t="s">
        <v>281</v>
      </c>
      <c r="B105" s="58" t="s">
        <v>277</v>
      </c>
      <c r="C105" s="59">
        <v>5700</v>
      </c>
      <c r="D105" s="59">
        <v>5189</v>
      </c>
      <c r="E105" s="59">
        <v>5000</v>
      </c>
      <c r="F105" s="59">
        <v>5200</v>
      </c>
      <c r="G105" s="59">
        <v>5300</v>
      </c>
      <c r="H105" s="59">
        <v>5500</v>
      </c>
    </row>
    <row r="106" spans="1:8" ht="12.75">
      <c r="A106" s="61" t="s">
        <v>282</v>
      </c>
      <c r="B106" s="58" t="s">
        <v>277</v>
      </c>
      <c r="C106" s="59">
        <v>88</v>
      </c>
      <c r="D106" s="59">
        <v>63</v>
      </c>
      <c r="E106" s="59">
        <v>77</v>
      </c>
      <c r="F106" s="59">
        <v>75</v>
      </c>
      <c r="G106" s="59">
        <v>73</v>
      </c>
      <c r="H106" s="59">
        <v>72</v>
      </c>
    </row>
    <row r="107" spans="1:8" ht="12.75">
      <c r="A107" s="61" t="s">
        <v>283</v>
      </c>
      <c r="B107" s="58" t="s">
        <v>284</v>
      </c>
      <c r="C107" s="59">
        <v>0.3</v>
      </c>
      <c r="D107" s="59">
        <v>0.4</v>
      </c>
      <c r="E107" s="59">
        <v>0.4</v>
      </c>
      <c r="F107" s="59">
        <v>0.4</v>
      </c>
      <c r="G107" s="59">
        <v>0.4</v>
      </c>
      <c r="H107" s="59">
        <v>0.4</v>
      </c>
    </row>
    <row r="108" spans="1:8" ht="12.75">
      <c r="A108" s="61" t="s">
        <v>283</v>
      </c>
      <c r="B108" s="58" t="s">
        <v>284</v>
      </c>
      <c r="C108" s="59">
        <v>0.4</v>
      </c>
      <c r="D108" s="59">
        <v>0.4</v>
      </c>
      <c r="E108" s="59">
        <v>0.4</v>
      </c>
      <c r="F108" s="59">
        <v>0.4</v>
      </c>
      <c r="G108" s="59">
        <v>0.4</v>
      </c>
      <c r="H108" s="59">
        <v>0.4</v>
      </c>
    </row>
  </sheetData>
  <mergeCells count="28">
    <mergeCell ref="E92:E93"/>
    <mergeCell ref="F92:F93"/>
    <mergeCell ref="G92:G93"/>
    <mergeCell ref="H92:H93"/>
    <mergeCell ref="G47:G48"/>
    <mergeCell ref="H47:H48"/>
    <mergeCell ref="A56:A57"/>
    <mergeCell ref="B56:B57"/>
    <mergeCell ref="C56:C57"/>
    <mergeCell ref="D56:D57"/>
    <mergeCell ref="E56:E57"/>
    <mergeCell ref="F56:F57"/>
    <mergeCell ref="G56:G57"/>
    <mergeCell ref="H56:H57"/>
    <mergeCell ref="C47:C48"/>
    <mergeCell ref="D47:D48"/>
    <mergeCell ref="E47:E48"/>
    <mergeCell ref="F47:F48"/>
    <mergeCell ref="A92:A93"/>
    <mergeCell ref="C92:C93"/>
    <mergeCell ref="D92:D93"/>
    <mergeCell ref="A6:H6"/>
    <mergeCell ref="A7:H7"/>
    <mergeCell ref="B47:B48"/>
    <mergeCell ref="A1:H1"/>
    <mergeCell ref="A2:H2"/>
    <mergeCell ref="A3:H3"/>
    <mergeCell ref="A4:H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0"/>
  <sheetViews>
    <sheetView workbookViewId="0" topLeftCell="A19">
      <selection activeCell="F44" sqref="F44"/>
    </sheetView>
  </sheetViews>
  <sheetFormatPr defaultColWidth="9.00390625" defaultRowHeight="12.75"/>
  <cols>
    <col min="2" max="2" width="37.125" style="0" customWidth="1"/>
  </cols>
  <sheetData>
    <row r="1" ht="14.25">
      <c r="A1" s="97" t="s">
        <v>325</v>
      </c>
    </row>
    <row r="2" ht="14.25">
      <c r="A2" s="97" t="s">
        <v>326</v>
      </c>
    </row>
    <row r="3" ht="14.25">
      <c r="A3" s="97" t="s">
        <v>327</v>
      </c>
    </row>
    <row r="4" ht="14.25">
      <c r="A4" s="97" t="s">
        <v>328</v>
      </c>
    </row>
    <row r="5" spans="1:8" ht="15.75">
      <c r="A5" s="257" t="s">
        <v>329</v>
      </c>
      <c r="B5" s="257"/>
      <c r="C5" s="257"/>
      <c r="D5" s="257"/>
      <c r="E5" s="257"/>
      <c r="F5" s="257"/>
      <c r="G5" s="257"/>
      <c r="H5" s="257"/>
    </row>
    <row r="6" spans="1:8" ht="15.75">
      <c r="A6" s="246" t="s">
        <v>330</v>
      </c>
      <c r="B6" s="246"/>
      <c r="C6" s="246"/>
      <c r="D6" s="246"/>
      <c r="E6" s="246"/>
      <c r="F6" s="246"/>
      <c r="G6" s="246"/>
      <c r="H6" s="246"/>
    </row>
    <row r="7" ht="14.25">
      <c r="A7" s="97"/>
    </row>
    <row r="8" ht="16.5" thickBot="1">
      <c r="A8" s="98" t="s">
        <v>331</v>
      </c>
    </row>
    <row r="9" spans="1:8" ht="50.25" customHeight="1">
      <c r="A9" s="99" t="s">
        <v>5</v>
      </c>
      <c r="B9" s="260" t="s">
        <v>333</v>
      </c>
      <c r="C9" s="101" t="s">
        <v>334</v>
      </c>
      <c r="D9" s="103" t="s">
        <v>336</v>
      </c>
      <c r="E9" s="103" t="s">
        <v>338</v>
      </c>
      <c r="F9" s="103" t="s">
        <v>146</v>
      </c>
      <c r="G9" s="103" t="s">
        <v>148</v>
      </c>
      <c r="H9" s="103" t="s">
        <v>149</v>
      </c>
    </row>
    <row r="10" spans="1:8" ht="13.5" thickBot="1">
      <c r="A10" s="100" t="s">
        <v>332</v>
      </c>
      <c r="B10" s="261"/>
      <c r="C10" s="102" t="s">
        <v>335</v>
      </c>
      <c r="D10" s="104" t="s">
        <v>337</v>
      </c>
      <c r="E10" s="104" t="s">
        <v>82</v>
      </c>
      <c r="F10" s="104" t="s">
        <v>83</v>
      </c>
      <c r="G10" s="104" t="s">
        <v>83</v>
      </c>
      <c r="H10" s="104" t="s">
        <v>83</v>
      </c>
    </row>
    <row r="11" spans="1:8" ht="13.5" thickBot="1">
      <c r="A11" s="105">
        <v>1</v>
      </c>
      <c r="B11" s="106">
        <v>2</v>
      </c>
      <c r="C11" s="106">
        <v>3</v>
      </c>
      <c r="D11" s="106">
        <v>4</v>
      </c>
      <c r="E11" s="106">
        <v>5</v>
      </c>
      <c r="F11" s="106">
        <v>6</v>
      </c>
      <c r="G11" s="106">
        <v>7</v>
      </c>
      <c r="H11" s="107">
        <v>8</v>
      </c>
    </row>
    <row r="12" spans="1:8" ht="54" customHeight="1">
      <c r="A12" s="262" t="s">
        <v>9</v>
      </c>
      <c r="B12" s="264" t="s">
        <v>339</v>
      </c>
      <c r="C12" s="109" t="s">
        <v>340</v>
      </c>
      <c r="D12" s="109"/>
      <c r="E12" s="109"/>
      <c r="F12" s="109"/>
      <c r="G12" s="109"/>
      <c r="H12" s="109"/>
    </row>
    <row r="13" spans="1:8" ht="15.75" thickBot="1">
      <c r="A13" s="263"/>
      <c r="B13" s="265"/>
      <c r="C13" s="110" t="s">
        <v>61</v>
      </c>
      <c r="D13" s="110">
        <v>68.8</v>
      </c>
      <c r="E13" s="110">
        <v>75.6</v>
      </c>
      <c r="F13" s="110">
        <v>86.3</v>
      </c>
      <c r="G13" s="110">
        <v>95.9</v>
      </c>
      <c r="H13" s="110">
        <v>108.3</v>
      </c>
    </row>
    <row r="14" spans="1:8" ht="51" customHeight="1">
      <c r="A14" s="262" t="s">
        <v>295</v>
      </c>
      <c r="B14" s="264" t="s">
        <v>341</v>
      </c>
      <c r="C14" s="262" t="s">
        <v>342</v>
      </c>
      <c r="D14" s="109"/>
      <c r="E14" s="109"/>
      <c r="F14" s="109"/>
      <c r="G14" s="109"/>
      <c r="H14" s="109"/>
    </row>
    <row r="15" spans="1:8" ht="15.75" thickBot="1">
      <c r="A15" s="263"/>
      <c r="B15" s="265"/>
      <c r="C15" s="263"/>
      <c r="D15" s="110">
        <v>82</v>
      </c>
      <c r="E15" s="110">
        <v>87</v>
      </c>
      <c r="F15" s="110">
        <v>91</v>
      </c>
      <c r="G15" s="110">
        <v>91</v>
      </c>
      <c r="H15" s="110">
        <v>91</v>
      </c>
    </row>
    <row r="16" spans="1:8" ht="38.25" customHeight="1">
      <c r="A16" s="262" t="s">
        <v>296</v>
      </c>
      <c r="B16" s="264" t="s">
        <v>343</v>
      </c>
      <c r="C16" s="262" t="s">
        <v>63</v>
      </c>
      <c r="D16" s="262">
        <v>74</v>
      </c>
      <c r="E16" s="262">
        <v>74</v>
      </c>
      <c r="F16" s="262">
        <v>79</v>
      </c>
      <c r="G16" s="262">
        <v>84</v>
      </c>
      <c r="H16" s="262">
        <v>85</v>
      </c>
    </row>
    <row r="17" spans="1:8" ht="13.5" thickBot="1">
      <c r="A17" s="263"/>
      <c r="B17" s="265"/>
      <c r="C17" s="263"/>
      <c r="D17" s="263"/>
      <c r="E17" s="263"/>
      <c r="F17" s="263"/>
      <c r="G17" s="263"/>
      <c r="H17" s="263"/>
    </row>
    <row r="18" spans="1:8" ht="27" customHeight="1">
      <c r="A18" s="262" t="s">
        <v>344</v>
      </c>
      <c r="B18" s="112" t="s">
        <v>345</v>
      </c>
      <c r="C18" s="109" t="s">
        <v>347</v>
      </c>
      <c r="D18" s="262">
        <v>347.04</v>
      </c>
      <c r="E18" s="262">
        <v>347.04</v>
      </c>
      <c r="F18" s="262">
        <v>349</v>
      </c>
      <c r="G18" s="262">
        <v>349.4</v>
      </c>
      <c r="H18" s="262">
        <v>350</v>
      </c>
    </row>
    <row r="19" spans="1:8" ht="27" customHeight="1" thickBot="1">
      <c r="A19" s="263"/>
      <c r="B19" s="113" t="s">
        <v>346</v>
      </c>
      <c r="C19" s="110" t="s">
        <v>167</v>
      </c>
      <c r="D19" s="263"/>
      <c r="E19" s="263"/>
      <c r="F19" s="263"/>
      <c r="G19" s="263"/>
      <c r="H19" s="263"/>
    </row>
    <row r="20" spans="1:8" ht="25.5" customHeight="1">
      <c r="A20" s="262"/>
      <c r="B20" s="108" t="s">
        <v>348</v>
      </c>
      <c r="C20" s="266" t="s">
        <v>349</v>
      </c>
      <c r="D20" s="262">
        <v>65</v>
      </c>
      <c r="E20" s="262">
        <v>64.8</v>
      </c>
      <c r="F20" s="262">
        <v>64.5</v>
      </c>
      <c r="G20" s="262">
        <v>64.2</v>
      </c>
      <c r="H20" s="262">
        <v>63.9</v>
      </c>
    </row>
    <row r="21" spans="1:8" ht="15.75" thickBot="1">
      <c r="A21" s="263"/>
      <c r="B21" s="111" t="s">
        <v>55</v>
      </c>
      <c r="C21" s="267"/>
      <c r="D21" s="263"/>
      <c r="E21" s="263"/>
      <c r="F21" s="263"/>
      <c r="G21" s="263"/>
      <c r="H21" s="263"/>
    </row>
    <row r="22" spans="1:8" ht="38.25" customHeight="1">
      <c r="A22" s="262" t="s">
        <v>298</v>
      </c>
      <c r="B22" s="264" t="s">
        <v>350</v>
      </c>
      <c r="C22" s="109" t="s">
        <v>347</v>
      </c>
      <c r="D22" s="262" t="s">
        <v>351</v>
      </c>
      <c r="E22" s="262" t="s">
        <v>351</v>
      </c>
      <c r="F22" s="262" t="s">
        <v>351</v>
      </c>
      <c r="G22" s="262" t="s">
        <v>351</v>
      </c>
      <c r="H22" s="262" t="s">
        <v>351</v>
      </c>
    </row>
    <row r="23" spans="1:8" ht="15.75" thickBot="1">
      <c r="A23" s="263"/>
      <c r="B23" s="265"/>
      <c r="C23" s="110" t="s">
        <v>167</v>
      </c>
      <c r="D23" s="263"/>
      <c r="E23" s="263"/>
      <c r="F23" s="263"/>
      <c r="G23" s="263"/>
      <c r="H23" s="263"/>
    </row>
    <row r="24" spans="1:8" ht="37.5" customHeight="1">
      <c r="A24" s="247" t="s">
        <v>299</v>
      </c>
      <c r="B24" s="268" t="s">
        <v>352</v>
      </c>
      <c r="C24" s="253" t="s">
        <v>353</v>
      </c>
      <c r="D24" s="109" t="s">
        <v>351</v>
      </c>
      <c r="E24" s="109">
        <v>1</v>
      </c>
      <c r="F24" s="109">
        <v>13</v>
      </c>
      <c r="G24" s="109">
        <v>16</v>
      </c>
      <c r="H24" s="109">
        <v>16</v>
      </c>
    </row>
    <row r="25" spans="1:8" ht="15.75" thickBot="1">
      <c r="A25" s="248"/>
      <c r="B25" s="252"/>
      <c r="C25" s="254"/>
      <c r="D25" s="110" t="s">
        <v>351</v>
      </c>
      <c r="E25" s="110">
        <v>2.3</v>
      </c>
      <c r="F25" s="110">
        <v>5</v>
      </c>
      <c r="G25" s="110">
        <v>7</v>
      </c>
      <c r="H25" s="110">
        <v>10</v>
      </c>
    </row>
    <row r="26" spans="1:8" ht="32.25" customHeight="1">
      <c r="A26" s="268"/>
      <c r="B26" s="255" t="s">
        <v>354</v>
      </c>
      <c r="C26" s="112" t="s">
        <v>355</v>
      </c>
      <c r="D26" s="109"/>
      <c r="E26" s="109"/>
      <c r="F26" s="109"/>
      <c r="G26" s="109"/>
      <c r="H26" s="109"/>
    </row>
    <row r="27" spans="1:8" ht="15.75" thickBot="1">
      <c r="A27" s="252"/>
      <c r="B27" s="256"/>
      <c r="C27" s="113" t="s">
        <v>349</v>
      </c>
      <c r="D27" s="110" t="s">
        <v>351</v>
      </c>
      <c r="E27" s="110" t="s">
        <v>351</v>
      </c>
      <c r="F27" s="110" t="s">
        <v>351</v>
      </c>
      <c r="G27" s="110" t="s">
        <v>351</v>
      </c>
      <c r="H27" s="110" t="s">
        <v>351</v>
      </c>
    </row>
    <row r="28" spans="1:8" ht="62.25" customHeight="1" thickBot="1">
      <c r="A28" s="114" t="s">
        <v>300</v>
      </c>
      <c r="B28" s="115" t="s">
        <v>356</v>
      </c>
      <c r="C28" s="116" t="s">
        <v>357</v>
      </c>
      <c r="D28" s="110">
        <v>127.4</v>
      </c>
      <c r="E28" s="110">
        <v>128</v>
      </c>
      <c r="F28" s="110">
        <v>128.6</v>
      </c>
      <c r="G28" s="110">
        <v>128.6</v>
      </c>
      <c r="H28" s="110">
        <v>129.2</v>
      </c>
    </row>
    <row r="29" spans="1:8" ht="30" customHeight="1">
      <c r="A29" s="262"/>
      <c r="B29" s="108" t="s">
        <v>358</v>
      </c>
      <c r="C29" s="247" t="s">
        <v>360</v>
      </c>
      <c r="D29" s="262">
        <v>7.7</v>
      </c>
      <c r="E29" s="262">
        <v>8</v>
      </c>
      <c r="F29" s="262">
        <v>8.2</v>
      </c>
      <c r="G29" s="262">
        <v>8.5</v>
      </c>
      <c r="H29" s="262">
        <v>8.5</v>
      </c>
    </row>
    <row r="30" spans="1:8" ht="15.75" thickBot="1">
      <c r="A30" s="263"/>
      <c r="B30" s="111" t="s">
        <v>359</v>
      </c>
      <c r="C30" s="248"/>
      <c r="D30" s="263"/>
      <c r="E30" s="263"/>
      <c r="F30" s="263"/>
      <c r="G30" s="263"/>
      <c r="H30" s="263"/>
    </row>
    <row r="31" spans="1:8" ht="49.5" customHeight="1" thickBot="1">
      <c r="A31" s="114" t="s">
        <v>303</v>
      </c>
      <c r="B31" s="117" t="s">
        <v>361</v>
      </c>
      <c r="C31" s="116" t="s">
        <v>362</v>
      </c>
      <c r="D31" s="110">
        <v>0.4</v>
      </c>
      <c r="E31" s="110">
        <v>0.5</v>
      </c>
      <c r="F31" s="110">
        <v>0.5</v>
      </c>
      <c r="G31" s="110">
        <v>0.5</v>
      </c>
      <c r="H31" s="110">
        <v>0.5</v>
      </c>
    </row>
    <row r="32" spans="1:8" ht="42" customHeight="1" thickBot="1">
      <c r="A32" s="118"/>
      <c r="B32" s="113" t="s">
        <v>363</v>
      </c>
      <c r="C32" s="119" t="s">
        <v>364</v>
      </c>
      <c r="D32" s="110">
        <v>0.1</v>
      </c>
      <c r="E32" s="110">
        <v>0.2</v>
      </c>
      <c r="F32" s="110">
        <v>0.3</v>
      </c>
      <c r="G32" s="110">
        <v>0.3</v>
      </c>
      <c r="H32" s="110">
        <v>0.3</v>
      </c>
    </row>
    <row r="33" ht="16.5">
      <c r="A33" s="120"/>
    </row>
    <row r="34" ht="16.5">
      <c r="A34" s="120"/>
    </row>
    <row r="35" spans="1:8" ht="14.25">
      <c r="A35" s="357" t="s">
        <v>142</v>
      </c>
      <c r="B35" s="357"/>
      <c r="C35" s="357"/>
      <c r="D35" s="357"/>
      <c r="E35" s="357"/>
      <c r="F35" s="357"/>
      <c r="G35" s="357"/>
      <c r="H35" s="357"/>
    </row>
    <row r="36" spans="1:7" ht="14.25">
      <c r="A36" s="357" t="s">
        <v>365</v>
      </c>
      <c r="B36" s="357"/>
      <c r="C36" s="357"/>
      <c r="D36" s="357"/>
      <c r="E36" s="357"/>
      <c r="F36" s="357"/>
      <c r="G36" s="357"/>
    </row>
    <row r="37" ht="14.25">
      <c r="A37" s="44"/>
    </row>
    <row r="38" spans="1:7" ht="15.75">
      <c r="A38" s="357" t="s">
        <v>366</v>
      </c>
      <c r="B38" s="357"/>
      <c r="C38" s="357"/>
      <c r="D38" s="357"/>
      <c r="E38" s="357"/>
      <c r="F38" s="357"/>
      <c r="G38" s="357"/>
    </row>
    <row r="39" ht="16.5" thickBot="1">
      <c r="A39" s="45"/>
    </row>
    <row r="40" spans="1:9" ht="12.75">
      <c r="A40" s="249" t="s">
        <v>143</v>
      </c>
      <c r="B40" s="251" t="s">
        <v>6</v>
      </c>
      <c r="C40" s="251" t="s">
        <v>7</v>
      </c>
      <c r="D40" s="123" t="s">
        <v>367</v>
      </c>
      <c r="E40" s="123" t="s">
        <v>144</v>
      </c>
      <c r="F40" s="123" t="s">
        <v>146</v>
      </c>
      <c r="G40" s="123" t="s">
        <v>148</v>
      </c>
      <c r="H40" s="123" t="s">
        <v>149</v>
      </c>
      <c r="I40" s="242"/>
    </row>
    <row r="41" spans="1:9" ht="26.25" thickBot="1">
      <c r="A41" s="250"/>
      <c r="B41" s="241"/>
      <c r="C41" s="241"/>
      <c r="D41" s="124" t="s">
        <v>368</v>
      </c>
      <c r="E41" s="124" t="s">
        <v>82</v>
      </c>
      <c r="F41" s="124" t="s">
        <v>83</v>
      </c>
      <c r="G41" s="124" t="s">
        <v>83</v>
      </c>
      <c r="H41" s="124" t="s">
        <v>83</v>
      </c>
      <c r="I41" s="242"/>
    </row>
    <row r="42" spans="1:9" ht="16.5" thickBot="1">
      <c r="A42" s="95" t="s">
        <v>9</v>
      </c>
      <c r="B42" s="111" t="s">
        <v>369</v>
      </c>
      <c r="C42" s="127" t="s">
        <v>74</v>
      </c>
      <c r="D42" s="128">
        <v>1</v>
      </c>
      <c r="E42" s="128">
        <v>1</v>
      </c>
      <c r="F42" s="128">
        <v>1</v>
      </c>
      <c r="G42" s="128">
        <v>1</v>
      </c>
      <c r="H42" s="128">
        <v>1</v>
      </c>
      <c r="I42" s="125"/>
    </row>
    <row r="43" spans="1:9" ht="16.5" thickBot="1">
      <c r="A43" s="95" t="s">
        <v>295</v>
      </c>
      <c r="B43" s="111" t="s">
        <v>370</v>
      </c>
      <c r="C43" s="127" t="s">
        <v>371</v>
      </c>
      <c r="D43" s="128">
        <v>120</v>
      </c>
      <c r="E43" s="128">
        <v>120</v>
      </c>
      <c r="F43" s="128">
        <v>120</v>
      </c>
      <c r="G43" s="128">
        <v>120</v>
      </c>
      <c r="H43" s="128">
        <v>120</v>
      </c>
      <c r="I43" s="125"/>
    </row>
    <row r="44" spans="1:9" ht="30.75" thickBot="1">
      <c r="A44" s="95" t="s">
        <v>296</v>
      </c>
      <c r="B44" s="111" t="s">
        <v>372</v>
      </c>
      <c r="C44" s="127" t="s">
        <v>371</v>
      </c>
      <c r="D44" s="128">
        <v>20</v>
      </c>
      <c r="E44" s="128">
        <v>20</v>
      </c>
      <c r="F44" s="128">
        <v>20</v>
      </c>
      <c r="G44" s="128">
        <v>20</v>
      </c>
      <c r="H44" s="128">
        <v>20</v>
      </c>
      <c r="I44" s="125"/>
    </row>
    <row r="45" spans="1:9" ht="16.5" customHeight="1">
      <c r="A45" s="243" t="s">
        <v>297</v>
      </c>
      <c r="B45" s="264" t="s">
        <v>373</v>
      </c>
      <c r="C45" s="129" t="s">
        <v>162</v>
      </c>
      <c r="D45" s="245">
        <v>490</v>
      </c>
      <c r="E45" s="245">
        <v>450</v>
      </c>
      <c r="F45" s="245">
        <v>450</v>
      </c>
      <c r="G45" s="245">
        <v>450</v>
      </c>
      <c r="H45" s="245">
        <v>450</v>
      </c>
      <c r="I45" s="242"/>
    </row>
    <row r="46" spans="1:9" ht="13.5" thickBot="1">
      <c r="A46" s="244"/>
      <c r="B46" s="265"/>
      <c r="C46" s="127" t="s">
        <v>374</v>
      </c>
      <c r="D46" s="148"/>
      <c r="E46" s="148"/>
      <c r="F46" s="148"/>
      <c r="G46" s="148"/>
      <c r="H46" s="148"/>
      <c r="I46" s="242"/>
    </row>
    <row r="47" spans="1:9" ht="24">
      <c r="A47" s="243" t="s">
        <v>298</v>
      </c>
      <c r="B47" s="149" t="s">
        <v>375</v>
      </c>
      <c r="C47" s="131" t="s">
        <v>376</v>
      </c>
      <c r="D47" s="245">
        <v>97</v>
      </c>
      <c r="E47" s="245">
        <v>98</v>
      </c>
      <c r="F47" s="245">
        <v>100</v>
      </c>
      <c r="G47" s="245">
        <v>102</v>
      </c>
      <c r="H47" s="245">
        <v>103</v>
      </c>
      <c r="I47" s="242"/>
    </row>
    <row r="48" spans="1:9" ht="13.5" thickBot="1">
      <c r="A48" s="244"/>
      <c r="B48" s="150"/>
      <c r="C48" s="132" t="s">
        <v>377</v>
      </c>
      <c r="D48" s="148"/>
      <c r="E48" s="148"/>
      <c r="F48" s="148"/>
      <c r="G48" s="148"/>
      <c r="H48" s="148"/>
      <c r="I48" s="242"/>
    </row>
    <row r="49" spans="1:9" ht="19.5" customHeight="1">
      <c r="A49" s="243" t="s">
        <v>299</v>
      </c>
      <c r="B49" s="264" t="s">
        <v>378</v>
      </c>
      <c r="C49" s="243" t="s">
        <v>379</v>
      </c>
      <c r="D49" s="130">
        <v>3</v>
      </c>
      <c r="E49" s="130">
        <v>5</v>
      </c>
      <c r="F49" s="130">
        <v>5</v>
      </c>
      <c r="G49" s="130">
        <v>5</v>
      </c>
      <c r="H49" s="130">
        <v>5</v>
      </c>
      <c r="I49" s="242"/>
    </row>
    <row r="50" spans="1:9" ht="16.5" thickBot="1">
      <c r="A50" s="244"/>
      <c r="B50" s="265"/>
      <c r="C50" s="244"/>
      <c r="D50" s="128">
        <v>150</v>
      </c>
      <c r="E50" s="128">
        <v>150</v>
      </c>
      <c r="F50" s="128">
        <v>150</v>
      </c>
      <c r="G50" s="128">
        <v>150</v>
      </c>
      <c r="H50" s="128">
        <v>150</v>
      </c>
      <c r="I50" s="242"/>
    </row>
    <row r="51" spans="1:9" ht="24">
      <c r="A51" s="243" t="s">
        <v>300</v>
      </c>
      <c r="B51" s="149" t="s">
        <v>380</v>
      </c>
      <c r="C51" s="131" t="s">
        <v>381</v>
      </c>
      <c r="D51" s="245">
        <v>121</v>
      </c>
      <c r="E51" s="245">
        <v>123</v>
      </c>
      <c r="F51" s="245">
        <v>125</v>
      </c>
      <c r="G51" s="245">
        <v>127</v>
      </c>
      <c r="H51" s="245">
        <v>128</v>
      </c>
      <c r="I51" s="242"/>
    </row>
    <row r="52" spans="1:9" ht="12.75">
      <c r="A52" s="151"/>
      <c r="B52" s="152"/>
      <c r="C52" s="131" t="s">
        <v>382</v>
      </c>
      <c r="D52" s="153"/>
      <c r="E52" s="153"/>
      <c r="F52" s="153"/>
      <c r="G52" s="153"/>
      <c r="H52" s="153"/>
      <c r="I52" s="242"/>
    </row>
    <row r="53" spans="1:9" ht="13.5" thickBot="1">
      <c r="A53" s="244"/>
      <c r="B53" s="150"/>
      <c r="C53" s="132" t="s">
        <v>377</v>
      </c>
      <c r="D53" s="148"/>
      <c r="E53" s="148"/>
      <c r="F53" s="148"/>
      <c r="G53" s="148"/>
      <c r="H53" s="148"/>
      <c r="I53" s="242"/>
    </row>
    <row r="54" spans="1:9" ht="16.5" thickBot="1">
      <c r="A54" s="95" t="s">
        <v>303</v>
      </c>
      <c r="B54" s="111" t="s">
        <v>383</v>
      </c>
      <c r="C54" s="127" t="s">
        <v>74</v>
      </c>
      <c r="D54" s="128">
        <v>12</v>
      </c>
      <c r="E54" s="128">
        <v>9</v>
      </c>
      <c r="F54" s="128">
        <v>9</v>
      </c>
      <c r="G54" s="128">
        <v>9</v>
      </c>
      <c r="H54" s="128">
        <v>9</v>
      </c>
      <c r="I54" s="125"/>
    </row>
    <row r="55" spans="1:9" ht="16.5" thickBot="1">
      <c r="A55" s="95" t="s">
        <v>306</v>
      </c>
      <c r="B55" s="111" t="s">
        <v>384</v>
      </c>
      <c r="C55" s="127" t="s">
        <v>74</v>
      </c>
      <c r="D55" s="128">
        <v>2</v>
      </c>
      <c r="E55" s="128">
        <v>4</v>
      </c>
      <c r="F55" s="128">
        <v>4</v>
      </c>
      <c r="G55" s="128">
        <v>4</v>
      </c>
      <c r="H55" s="128">
        <v>4</v>
      </c>
      <c r="I55" s="125"/>
    </row>
    <row r="56" spans="1:9" ht="16.5" thickBot="1">
      <c r="A56" s="95" t="s">
        <v>307</v>
      </c>
      <c r="B56" s="111" t="s">
        <v>385</v>
      </c>
      <c r="C56" s="127" t="s">
        <v>162</v>
      </c>
      <c r="D56" s="128">
        <v>21</v>
      </c>
      <c r="E56" s="128">
        <v>20</v>
      </c>
      <c r="F56" s="128">
        <v>20</v>
      </c>
      <c r="G56" s="128">
        <v>20</v>
      </c>
      <c r="H56" s="128">
        <v>20</v>
      </c>
      <c r="I56" s="125"/>
    </row>
    <row r="57" spans="1:9" ht="16.5" customHeight="1">
      <c r="A57" s="243" t="s">
        <v>310</v>
      </c>
      <c r="B57" s="264" t="s">
        <v>386</v>
      </c>
      <c r="C57" s="133"/>
      <c r="D57" s="245" t="s">
        <v>351</v>
      </c>
      <c r="E57" s="245" t="s">
        <v>351</v>
      </c>
      <c r="F57" s="245" t="s">
        <v>351</v>
      </c>
      <c r="G57" s="245" t="s">
        <v>351</v>
      </c>
      <c r="H57" s="245" t="s">
        <v>351</v>
      </c>
      <c r="I57" s="242"/>
    </row>
    <row r="58" spans="1:9" ht="13.5" thickBot="1">
      <c r="A58" s="244"/>
      <c r="B58" s="265"/>
      <c r="C58" s="127" t="s">
        <v>162</v>
      </c>
      <c r="D58" s="148"/>
      <c r="E58" s="148"/>
      <c r="F58" s="148"/>
      <c r="G58" s="148"/>
      <c r="H58" s="148"/>
      <c r="I58" s="242"/>
    </row>
    <row r="59" spans="1:9" ht="16.5" customHeight="1">
      <c r="A59" s="243" t="s">
        <v>311</v>
      </c>
      <c r="B59" s="122" t="s">
        <v>387</v>
      </c>
      <c r="C59" s="133"/>
      <c r="D59" s="245" t="s">
        <v>388</v>
      </c>
      <c r="E59" s="245" t="s">
        <v>389</v>
      </c>
      <c r="F59" s="245" t="s">
        <v>389</v>
      </c>
      <c r="G59" s="245" t="s">
        <v>389</v>
      </c>
      <c r="H59" s="245" t="s">
        <v>389</v>
      </c>
      <c r="I59" s="242"/>
    </row>
    <row r="60" spans="1:9" ht="13.5" thickBot="1">
      <c r="A60" s="244"/>
      <c r="B60" s="348"/>
      <c r="C60" s="127" t="s">
        <v>162</v>
      </c>
      <c r="D60" s="148"/>
      <c r="E60" s="148"/>
      <c r="F60" s="148"/>
      <c r="G60" s="148"/>
      <c r="H60" s="148"/>
      <c r="I60" s="242"/>
    </row>
    <row r="61" spans="1:9" ht="12.75">
      <c r="A61" s="243" t="s">
        <v>315</v>
      </c>
      <c r="B61" s="149" t="s">
        <v>390</v>
      </c>
      <c r="C61" s="131" t="s">
        <v>391</v>
      </c>
      <c r="D61" s="245" t="s">
        <v>392</v>
      </c>
      <c r="E61" s="245" t="s">
        <v>393</v>
      </c>
      <c r="F61" s="245" t="s">
        <v>393</v>
      </c>
      <c r="G61" s="245" t="s">
        <v>392</v>
      </c>
      <c r="H61" s="245" t="s">
        <v>394</v>
      </c>
      <c r="I61" s="242"/>
    </row>
    <row r="62" spans="1:9" ht="12.75">
      <c r="A62" s="151"/>
      <c r="B62" s="152"/>
      <c r="C62" s="131" t="s">
        <v>382</v>
      </c>
      <c r="D62" s="153"/>
      <c r="E62" s="153"/>
      <c r="F62" s="153"/>
      <c r="G62" s="153"/>
      <c r="H62" s="153"/>
      <c r="I62" s="242"/>
    </row>
    <row r="63" spans="1:9" ht="13.5" thickBot="1">
      <c r="A63" s="244"/>
      <c r="B63" s="150"/>
      <c r="C63" s="132" t="s">
        <v>377</v>
      </c>
      <c r="D63" s="148"/>
      <c r="E63" s="148"/>
      <c r="F63" s="148"/>
      <c r="G63" s="148"/>
      <c r="H63" s="148"/>
      <c r="I63" s="242"/>
    </row>
    <row r="64" spans="1:9" ht="16.5" customHeight="1">
      <c r="A64" s="243" t="s">
        <v>316</v>
      </c>
      <c r="B64" s="264" t="s">
        <v>395</v>
      </c>
      <c r="C64" s="133"/>
      <c r="D64" s="245" t="s">
        <v>396</v>
      </c>
      <c r="E64" s="245" t="s">
        <v>396</v>
      </c>
      <c r="F64" s="245" t="s">
        <v>396</v>
      </c>
      <c r="G64" s="245" t="s">
        <v>396</v>
      </c>
      <c r="H64" s="245" t="s">
        <v>396</v>
      </c>
      <c r="I64" s="242"/>
    </row>
    <row r="65" spans="1:9" ht="13.5" thickBot="1">
      <c r="A65" s="244"/>
      <c r="B65" s="265"/>
      <c r="C65" s="127" t="s">
        <v>162</v>
      </c>
      <c r="D65" s="148"/>
      <c r="E65" s="148"/>
      <c r="F65" s="148"/>
      <c r="G65" s="148"/>
      <c r="H65" s="148"/>
      <c r="I65" s="242"/>
    </row>
    <row r="66" spans="1:9" ht="12.75">
      <c r="A66" s="243" t="s">
        <v>317</v>
      </c>
      <c r="B66" s="149" t="s">
        <v>397</v>
      </c>
      <c r="C66" s="131" t="s">
        <v>398</v>
      </c>
      <c r="D66" s="245" t="s">
        <v>400</v>
      </c>
      <c r="E66" s="245" t="s">
        <v>401</v>
      </c>
      <c r="F66" s="245" t="s">
        <v>402</v>
      </c>
      <c r="G66" s="245" t="s">
        <v>403</v>
      </c>
      <c r="H66" s="245" t="s">
        <v>404</v>
      </c>
      <c r="I66" s="242"/>
    </row>
    <row r="67" spans="1:9" ht="36.75" thickBot="1">
      <c r="A67" s="244"/>
      <c r="B67" s="150"/>
      <c r="C67" s="132" t="s">
        <v>399</v>
      </c>
      <c r="D67" s="148"/>
      <c r="E67" s="148"/>
      <c r="F67" s="148"/>
      <c r="G67" s="148"/>
      <c r="H67" s="148"/>
      <c r="I67" s="242"/>
    </row>
    <row r="68" spans="1:9" ht="15.75">
      <c r="A68" s="243" t="s">
        <v>318</v>
      </c>
      <c r="B68" s="264" t="s">
        <v>405</v>
      </c>
      <c r="C68" s="129" t="s">
        <v>406</v>
      </c>
      <c r="D68" s="130" t="s">
        <v>408</v>
      </c>
      <c r="E68" s="130" t="s">
        <v>408</v>
      </c>
      <c r="F68" s="130" t="s">
        <v>408</v>
      </c>
      <c r="G68" s="130" t="s">
        <v>408</v>
      </c>
      <c r="H68" s="130" t="s">
        <v>408</v>
      </c>
      <c r="I68" s="242"/>
    </row>
    <row r="69" spans="1:9" ht="16.5" thickBot="1">
      <c r="A69" s="244"/>
      <c r="B69" s="265"/>
      <c r="C69" s="127" t="s">
        <v>407</v>
      </c>
      <c r="D69" s="128" t="s">
        <v>409</v>
      </c>
      <c r="E69" s="128" t="s">
        <v>409</v>
      </c>
      <c r="F69" s="128" t="s">
        <v>409</v>
      </c>
      <c r="G69" s="128" t="s">
        <v>410</v>
      </c>
      <c r="H69" s="128" t="s">
        <v>410</v>
      </c>
      <c r="I69" s="242"/>
    </row>
    <row r="70" spans="1:9" ht="16.5" customHeight="1">
      <c r="A70" s="243" t="s">
        <v>319</v>
      </c>
      <c r="B70" s="264" t="s">
        <v>411</v>
      </c>
      <c r="C70" s="133"/>
      <c r="D70" s="245" t="s">
        <v>413</v>
      </c>
      <c r="E70" s="245" t="s">
        <v>414</v>
      </c>
      <c r="F70" s="245" t="s">
        <v>415</v>
      </c>
      <c r="G70" s="245" t="s">
        <v>416</v>
      </c>
      <c r="H70" s="245" t="s">
        <v>417</v>
      </c>
      <c r="I70" s="242"/>
    </row>
    <row r="71" spans="1:9" ht="13.5" thickBot="1">
      <c r="A71" s="244"/>
      <c r="B71" s="265"/>
      <c r="C71" s="127" t="s">
        <v>412</v>
      </c>
      <c r="D71" s="148"/>
      <c r="E71" s="148"/>
      <c r="F71" s="148"/>
      <c r="G71" s="148"/>
      <c r="H71" s="148"/>
      <c r="I71" s="242"/>
    </row>
    <row r="72" spans="1:9" ht="16.5" customHeight="1">
      <c r="A72" s="243" t="s">
        <v>320</v>
      </c>
      <c r="B72" s="264" t="s">
        <v>418</v>
      </c>
      <c r="C72" s="133"/>
      <c r="D72" s="245" t="s">
        <v>419</v>
      </c>
      <c r="E72" s="245" t="s">
        <v>419</v>
      </c>
      <c r="F72" s="245" t="s">
        <v>419</v>
      </c>
      <c r="G72" s="245" t="s">
        <v>419</v>
      </c>
      <c r="H72" s="245" t="s">
        <v>419</v>
      </c>
      <c r="I72" s="242"/>
    </row>
    <row r="73" spans="1:9" ht="13.5" thickBot="1">
      <c r="A73" s="244"/>
      <c r="B73" s="265"/>
      <c r="C73" s="127" t="s">
        <v>412</v>
      </c>
      <c r="D73" s="148"/>
      <c r="E73" s="148"/>
      <c r="F73" s="148"/>
      <c r="G73" s="148"/>
      <c r="H73" s="148"/>
      <c r="I73" s="242"/>
    </row>
    <row r="74" spans="1:9" ht="15.75">
      <c r="A74" s="243" t="s">
        <v>420</v>
      </c>
      <c r="B74" s="149" t="s">
        <v>421</v>
      </c>
      <c r="C74" s="131" t="s">
        <v>422</v>
      </c>
      <c r="D74" s="130" t="s">
        <v>388</v>
      </c>
      <c r="E74" s="130" t="s">
        <v>388</v>
      </c>
      <c r="F74" s="130" t="s">
        <v>388</v>
      </c>
      <c r="G74" s="130" t="s">
        <v>388</v>
      </c>
      <c r="H74" s="130" t="s">
        <v>388</v>
      </c>
      <c r="I74" s="242"/>
    </row>
    <row r="75" spans="1:9" ht="60">
      <c r="A75" s="151"/>
      <c r="B75" s="152"/>
      <c r="C75" s="131" t="s">
        <v>423</v>
      </c>
      <c r="D75" s="130" t="s">
        <v>425</v>
      </c>
      <c r="E75" s="130" t="s">
        <v>426</v>
      </c>
      <c r="F75" s="130" t="s">
        <v>427</v>
      </c>
      <c r="G75" s="130" t="s">
        <v>428</v>
      </c>
      <c r="H75" s="130" t="s">
        <v>429</v>
      </c>
      <c r="I75" s="242"/>
    </row>
    <row r="76" spans="1:9" ht="13.5" thickBot="1">
      <c r="A76" s="244"/>
      <c r="B76" s="150"/>
      <c r="C76" s="132" t="s">
        <v>424</v>
      </c>
      <c r="D76" s="126"/>
      <c r="E76" s="126"/>
      <c r="F76" s="126"/>
      <c r="G76" s="126"/>
      <c r="H76" s="126"/>
      <c r="I76" s="242"/>
    </row>
    <row r="77" spans="1:9" ht="15.75">
      <c r="A77" s="243" t="s">
        <v>322</v>
      </c>
      <c r="B77" s="264" t="s">
        <v>430</v>
      </c>
      <c r="C77" s="129" t="s">
        <v>74</v>
      </c>
      <c r="D77" s="130" t="s">
        <v>432</v>
      </c>
      <c r="E77" s="130" t="s">
        <v>432</v>
      </c>
      <c r="F77" s="130" t="s">
        <v>432</v>
      </c>
      <c r="G77" s="130" t="s">
        <v>432</v>
      </c>
      <c r="H77" s="130" t="s">
        <v>432</v>
      </c>
      <c r="I77" s="242"/>
    </row>
    <row r="78" spans="1:9" ht="15.75">
      <c r="A78" s="151"/>
      <c r="B78" s="349"/>
      <c r="C78" s="129" t="s">
        <v>431</v>
      </c>
      <c r="D78" s="130" t="s">
        <v>433</v>
      </c>
      <c r="E78" s="130" t="s">
        <v>433</v>
      </c>
      <c r="F78" s="130" t="s">
        <v>433</v>
      </c>
      <c r="G78" s="130" t="s">
        <v>433</v>
      </c>
      <c r="H78" s="130" t="s">
        <v>433</v>
      </c>
      <c r="I78" s="242"/>
    </row>
    <row r="79" spans="1:9" ht="16.5" thickBot="1">
      <c r="A79" s="244"/>
      <c r="B79" s="265"/>
      <c r="C79" s="126"/>
      <c r="D79" s="126"/>
      <c r="E79" s="128"/>
      <c r="F79" s="128"/>
      <c r="G79" s="128"/>
      <c r="H79" s="128"/>
      <c r="I79" s="242"/>
    </row>
    <row r="80" spans="1:9" ht="15.75">
      <c r="A80" s="243" t="s">
        <v>323</v>
      </c>
      <c r="B80" s="264" t="s">
        <v>434</v>
      </c>
      <c r="C80" s="129" t="s">
        <v>406</v>
      </c>
      <c r="D80" s="130" t="s">
        <v>389</v>
      </c>
      <c r="E80" s="130" t="s">
        <v>389</v>
      </c>
      <c r="F80" s="130" t="s">
        <v>389</v>
      </c>
      <c r="G80" s="130" t="s">
        <v>389</v>
      </c>
      <c r="H80" s="130" t="s">
        <v>389</v>
      </c>
      <c r="I80" s="242"/>
    </row>
    <row r="81" spans="1:9" ht="16.5" thickBot="1">
      <c r="A81" s="244"/>
      <c r="B81" s="265"/>
      <c r="C81" s="127" t="s">
        <v>431</v>
      </c>
      <c r="D81" s="128" t="s">
        <v>435</v>
      </c>
      <c r="E81" s="128" t="s">
        <v>435</v>
      </c>
      <c r="F81" s="128" t="s">
        <v>435</v>
      </c>
      <c r="G81" s="128" t="s">
        <v>435</v>
      </c>
      <c r="H81" s="128" t="s">
        <v>435</v>
      </c>
      <c r="I81" s="242"/>
    </row>
    <row r="82" spans="1:9" ht="15.75">
      <c r="A82" s="243" t="s">
        <v>324</v>
      </c>
      <c r="B82" s="264" t="s">
        <v>436</v>
      </c>
      <c r="C82" s="133"/>
      <c r="D82" s="130"/>
      <c r="E82" s="130"/>
      <c r="F82" s="130"/>
      <c r="G82" s="130"/>
      <c r="H82" s="130"/>
      <c r="I82" s="242"/>
    </row>
    <row r="83" spans="1:9" ht="16.5" thickBot="1">
      <c r="A83" s="244"/>
      <c r="B83" s="265"/>
      <c r="C83" s="127" t="s">
        <v>162</v>
      </c>
      <c r="D83" s="128" t="s">
        <v>437</v>
      </c>
      <c r="E83" s="128" t="s">
        <v>438</v>
      </c>
      <c r="F83" s="128" t="s">
        <v>439</v>
      </c>
      <c r="G83" s="128" t="s">
        <v>440</v>
      </c>
      <c r="H83" s="128" t="s">
        <v>441</v>
      </c>
      <c r="I83" s="242"/>
    </row>
    <row r="84" spans="1:9" ht="16.5" thickBot="1">
      <c r="A84" s="95" t="s">
        <v>442</v>
      </c>
      <c r="B84" s="111" t="s">
        <v>443</v>
      </c>
      <c r="C84" s="127" t="s">
        <v>162</v>
      </c>
      <c r="D84" s="128" t="s">
        <v>444</v>
      </c>
      <c r="E84" s="128" t="s">
        <v>444</v>
      </c>
      <c r="F84" s="128" t="s">
        <v>445</v>
      </c>
      <c r="G84" s="128" t="s">
        <v>446</v>
      </c>
      <c r="H84" s="128" t="s">
        <v>447</v>
      </c>
      <c r="I84" s="125"/>
    </row>
    <row r="85" spans="1:9" ht="15.75" customHeight="1">
      <c r="A85" s="350" t="s">
        <v>448</v>
      </c>
      <c r="B85" s="264" t="s">
        <v>449</v>
      </c>
      <c r="C85" s="133"/>
      <c r="D85" s="130"/>
      <c r="E85" s="130"/>
      <c r="F85" s="130"/>
      <c r="G85" s="130"/>
      <c r="H85" s="130"/>
      <c r="I85" s="242"/>
    </row>
    <row r="86" spans="1:9" ht="15.75">
      <c r="A86" s="351"/>
      <c r="B86" s="349"/>
      <c r="C86" s="133"/>
      <c r="D86" s="130" t="s">
        <v>437</v>
      </c>
      <c r="E86" s="130" t="s">
        <v>438</v>
      </c>
      <c r="F86" s="130" t="s">
        <v>439</v>
      </c>
      <c r="G86" s="130" t="s">
        <v>440</v>
      </c>
      <c r="H86" s="130" t="s">
        <v>441</v>
      </c>
      <c r="I86" s="242"/>
    </row>
    <row r="87" spans="1:9" ht="13.5" thickBot="1">
      <c r="A87" s="352"/>
      <c r="B87" s="265"/>
      <c r="C87" s="127" t="s">
        <v>162</v>
      </c>
      <c r="D87" s="126"/>
      <c r="E87" s="126"/>
      <c r="F87" s="126"/>
      <c r="G87" s="126"/>
      <c r="H87" s="126"/>
      <c r="I87" s="242"/>
    </row>
    <row r="88" spans="1:9" ht="16.5" thickBot="1">
      <c r="A88" s="95" t="s">
        <v>450</v>
      </c>
      <c r="B88" s="111" t="s">
        <v>451</v>
      </c>
      <c r="C88" s="127" t="s">
        <v>162</v>
      </c>
      <c r="D88" s="128" t="s">
        <v>452</v>
      </c>
      <c r="E88" s="128" t="s">
        <v>453</v>
      </c>
      <c r="F88" s="128" t="s">
        <v>454</v>
      </c>
      <c r="G88" s="128" t="s">
        <v>455</v>
      </c>
      <c r="H88" s="128" t="s">
        <v>456</v>
      </c>
      <c r="I88" s="125"/>
    </row>
    <row r="89" spans="1:9" ht="16.5" thickBot="1">
      <c r="A89" s="95" t="s">
        <v>457</v>
      </c>
      <c r="B89" s="111" t="s">
        <v>458</v>
      </c>
      <c r="C89" s="127" t="s">
        <v>162</v>
      </c>
      <c r="D89" s="128" t="s">
        <v>444</v>
      </c>
      <c r="E89" s="128" t="s">
        <v>444</v>
      </c>
      <c r="F89" s="128" t="s">
        <v>445</v>
      </c>
      <c r="G89" s="128" t="s">
        <v>446</v>
      </c>
      <c r="H89" s="128" t="s">
        <v>447</v>
      </c>
      <c r="I89" s="125"/>
    </row>
    <row r="90" spans="1:9" ht="15.75">
      <c r="A90" s="243" t="s">
        <v>459</v>
      </c>
      <c r="B90" s="264" t="s">
        <v>460</v>
      </c>
      <c r="C90" s="129" t="s">
        <v>461</v>
      </c>
      <c r="D90" s="130" t="s">
        <v>462</v>
      </c>
      <c r="E90" s="130" t="s">
        <v>462</v>
      </c>
      <c r="F90" s="130" t="s">
        <v>462</v>
      </c>
      <c r="G90" s="130" t="s">
        <v>462</v>
      </c>
      <c r="H90" s="130" t="s">
        <v>462</v>
      </c>
      <c r="I90" s="242"/>
    </row>
    <row r="91" spans="1:9" ht="15.75">
      <c r="A91" s="151"/>
      <c r="B91" s="349"/>
      <c r="C91" s="129"/>
      <c r="D91" s="130"/>
      <c r="E91" s="130"/>
      <c r="F91" s="130"/>
      <c r="G91" s="130"/>
      <c r="H91" s="130"/>
      <c r="I91" s="242"/>
    </row>
    <row r="92" spans="1:9" ht="16.5" thickBot="1">
      <c r="A92" s="244"/>
      <c r="B92" s="265"/>
      <c r="C92" s="127" t="s">
        <v>431</v>
      </c>
      <c r="D92" s="128" t="s">
        <v>463</v>
      </c>
      <c r="E92" s="128" t="s">
        <v>463</v>
      </c>
      <c r="F92" s="128" t="s">
        <v>463</v>
      </c>
      <c r="G92" s="128" t="s">
        <v>463</v>
      </c>
      <c r="H92" s="128" t="s">
        <v>463</v>
      </c>
      <c r="I92" s="242"/>
    </row>
    <row r="93" spans="1:9" ht="31.5" customHeight="1">
      <c r="A93" s="243" t="s">
        <v>464</v>
      </c>
      <c r="B93" s="149" t="s">
        <v>465</v>
      </c>
      <c r="C93" s="353" t="s">
        <v>466</v>
      </c>
      <c r="D93" s="130"/>
      <c r="E93" s="130"/>
      <c r="F93" s="130"/>
      <c r="G93" s="130"/>
      <c r="H93" s="130"/>
      <c r="I93" s="242"/>
    </row>
    <row r="94" spans="1:9" ht="16.5" thickBot="1">
      <c r="A94" s="244"/>
      <c r="B94" s="150"/>
      <c r="C94" s="354"/>
      <c r="D94" s="128" t="s">
        <v>467</v>
      </c>
      <c r="E94" s="128" t="s">
        <v>468</v>
      </c>
      <c r="F94" s="128" t="s">
        <v>469</v>
      </c>
      <c r="G94" s="128" t="s">
        <v>470</v>
      </c>
      <c r="H94" s="128" t="s">
        <v>471</v>
      </c>
      <c r="I94" s="242"/>
    </row>
    <row r="95" spans="1:9" ht="15.75">
      <c r="A95" s="243" t="s">
        <v>472</v>
      </c>
      <c r="B95" s="264" t="s">
        <v>473</v>
      </c>
      <c r="C95" s="129" t="s">
        <v>474</v>
      </c>
      <c r="D95" s="130" t="s">
        <v>476</v>
      </c>
      <c r="E95" s="130" t="s">
        <v>478</v>
      </c>
      <c r="F95" s="130" t="s">
        <v>478</v>
      </c>
      <c r="G95" s="130" t="s">
        <v>478</v>
      </c>
      <c r="H95" s="130" t="s">
        <v>478</v>
      </c>
      <c r="I95" s="242"/>
    </row>
    <row r="96" spans="1:9" ht="16.5" thickBot="1">
      <c r="A96" s="244"/>
      <c r="B96" s="265"/>
      <c r="C96" s="127" t="s">
        <v>475</v>
      </c>
      <c r="D96" s="128" t="s">
        <v>477</v>
      </c>
      <c r="E96" s="128" t="s">
        <v>479</v>
      </c>
      <c r="F96" s="128" t="s">
        <v>480</v>
      </c>
      <c r="G96" s="128" t="s">
        <v>481</v>
      </c>
      <c r="H96" s="128" t="s">
        <v>482</v>
      </c>
      <c r="I96" s="242"/>
    </row>
    <row r="97" spans="1:9" ht="31.5" customHeight="1">
      <c r="A97" s="243" t="s">
        <v>483</v>
      </c>
      <c r="B97" s="149" t="s">
        <v>484</v>
      </c>
      <c r="C97" s="353" t="s">
        <v>485</v>
      </c>
      <c r="D97" s="130"/>
      <c r="E97" s="130"/>
      <c r="F97" s="130"/>
      <c r="G97" s="130"/>
      <c r="H97" s="130"/>
      <c r="I97" s="242"/>
    </row>
    <row r="98" spans="1:9" ht="16.5" thickBot="1">
      <c r="A98" s="244"/>
      <c r="B98" s="150"/>
      <c r="C98" s="354"/>
      <c r="D98" s="128" t="s">
        <v>486</v>
      </c>
      <c r="E98" s="128" t="s">
        <v>487</v>
      </c>
      <c r="F98" s="128" t="s">
        <v>488</v>
      </c>
      <c r="G98" s="128" t="s">
        <v>489</v>
      </c>
      <c r="H98" s="128" t="s">
        <v>490</v>
      </c>
      <c r="I98" s="242"/>
    </row>
    <row r="99" spans="1:9" ht="16.5" thickBot="1">
      <c r="A99" s="95"/>
      <c r="B99" s="134" t="s">
        <v>491</v>
      </c>
      <c r="C99" s="132"/>
      <c r="D99" s="128"/>
      <c r="E99" s="128"/>
      <c r="F99" s="128"/>
      <c r="G99" s="128"/>
      <c r="H99" s="128"/>
      <c r="I99" s="125"/>
    </row>
    <row r="100" spans="1:9" ht="16.5" thickBot="1">
      <c r="A100" s="95" t="s">
        <v>492</v>
      </c>
      <c r="B100" s="134" t="s">
        <v>493</v>
      </c>
      <c r="C100" s="132"/>
      <c r="D100" s="128" t="s">
        <v>494</v>
      </c>
      <c r="E100" s="128" t="s">
        <v>494</v>
      </c>
      <c r="F100" s="128" t="s">
        <v>494</v>
      </c>
      <c r="G100" s="128" t="s">
        <v>494</v>
      </c>
      <c r="H100" s="128" t="s">
        <v>494</v>
      </c>
      <c r="I100" s="125"/>
    </row>
    <row r="101" spans="1:9" ht="16.5" thickBot="1">
      <c r="A101" s="95" t="s">
        <v>495</v>
      </c>
      <c r="B101" s="134" t="s">
        <v>496</v>
      </c>
      <c r="C101" s="132"/>
      <c r="D101" s="128" t="s">
        <v>351</v>
      </c>
      <c r="E101" s="128" t="s">
        <v>351</v>
      </c>
      <c r="F101" s="128" t="s">
        <v>351</v>
      </c>
      <c r="G101" s="128" t="s">
        <v>351</v>
      </c>
      <c r="H101" s="128" t="s">
        <v>351</v>
      </c>
      <c r="I101" s="125"/>
    </row>
    <row r="102" spans="1:9" ht="16.5" thickBot="1">
      <c r="A102" s="95" t="s">
        <v>497</v>
      </c>
      <c r="B102" s="134" t="s">
        <v>498</v>
      </c>
      <c r="C102" s="132"/>
      <c r="D102" s="128" t="s">
        <v>351</v>
      </c>
      <c r="E102" s="128" t="s">
        <v>351</v>
      </c>
      <c r="F102" s="128" t="s">
        <v>351</v>
      </c>
      <c r="G102" s="128" t="s">
        <v>351</v>
      </c>
      <c r="H102" s="128" t="s">
        <v>351</v>
      </c>
      <c r="I102" s="125"/>
    </row>
    <row r="103" spans="1:9" ht="16.5" thickBot="1">
      <c r="A103" s="95" t="s">
        <v>499</v>
      </c>
      <c r="B103" s="134" t="s">
        <v>500</v>
      </c>
      <c r="C103" s="132"/>
      <c r="D103" s="128" t="s">
        <v>351</v>
      </c>
      <c r="E103" s="128" t="s">
        <v>351</v>
      </c>
      <c r="F103" s="128" t="s">
        <v>351</v>
      </c>
      <c r="G103" s="128" t="s">
        <v>351</v>
      </c>
      <c r="H103" s="128" t="s">
        <v>351</v>
      </c>
      <c r="I103" s="125"/>
    </row>
    <row r="104" spans="1:9" ht="16.5" thickBot="1">
      <c r="A104" s="95" t="s">
        <v>501</v>
      </c>
      <c r="B104" s="134" t="s">
        <v>502</v>
      </c>
      <c r="C104" s="132"/>
      <c r="D104" s="128" t="s">
        <v>351</v>
      </c>
      <c r="E104" s="128" t="s">
        <v>351</v>
      </c>
      <c r="F104" s="128" t="s">
        <v>351</v>
      </c>
      <c r="G104" s="128" t="s">
        <v>351</v>
      </c>
      <c r="H104" s="128" t="s">
        <v>351</v>
      </c>
      <c r="I104" s="125"/>
    </row>
    <row r="105" spans="1:9" ht="30.75" thickBot="1">
      <c r="A105" s="95"/>
      <c r="B105" s="111" t="s">
        <v>503</v>
      </c>
      <c r="C105" s="127"/>
      <c r="D105" s="128"/>
      <c r="E105" s="128"/>
      <c r="F105" s="128"/>
      <c r="G105" s="128"/>
      <c r="H105" s="128"/>
      <c r="I105" s="125"/>
    </row>
    <row r="106" spans="1:9" ht="15.75">
      <c r="A106" s="243" t="s">
        <v>504</v>
      </c>
      <c r="B106" s="264" t="s">
        <v>505</v>
      </c>
      <c r="C106" s="129" t="s">
        <v>506</v>
      </c>
      <c r="D106" s="130"/>
      <c r="E106" s="130"/>
      <c r="F106" s="130" t="s">
        <v>494</v>
      </c>
      <c r="G106" s="130"/>
      <c r="H106" s="130" t="s">
        <v>55</v>
      </c>
      <c r="I106" s="242"/>
    </row>
    <row r="107" spans="1:9" ht="15.75">
      <c r="A107" s="151"/>
      <c r="B107" s="349"/>
      <c r="C107" s="129"/>
      <c r="D107" s="130" t="s">
        <v>351</v>
      </c>
      <c r="E107" s="129" t="s">
        <v>351</v>
      </c>
      <c r="F107" s="130" t="s">
        <v>507</v>
      </c>
      <c r="G107" s="129" t="s">
        <v>351</v>
      </c>
      <c r="H107" s="129" t="s">
        <v>351</v>
      </c>
      <c r="I107" s="242"/>
    </row>
    <row r="108" spans="1:9" ht="13.5" thickBot="1">
      <c r="A108" s="244"/>
      <c r="B108" s="265"/>
      <c r="C108" s="127" t="s">
        <v>431</v>
      </c>
      <c r="D108" s="126"/>
      <c r="E108" s="126"/>
      <c r="F108" s="126"/>
      <c r="G108" s="126"/>
      <c r="H108" s="126"/>
      <c r="I108" s="355"/>
    </row>
    <row r="109" spans="1:9" ht="15.75">
      <c r="A109" s="243" t="s">
        <v>508</v>
      </c>
      <c r="B109" s="264" t="s">
        <v>509</v>
      </c>
      <c r="C109" s="129" t="s">
        <v>461</v>
      </c>
      <c r="D109" s="129"/>
      <c r="E109" s="130"/>
      <c r="F109" s="130"/>
      <c r="G109" s="130"/>
      <c r="H109" s="130"/>
      <c r="I109" s="130" t="s">
        <v>55</v>
      </c>
    </row>
    <row r="110" spans="1:9" ht="12.75">
      <c r="A110" s="151"/>
      <c r="B110" s="349"/>
      <c r="C110" s="129"/>
      <c r="D110" s="129" t="s">
        <v>494</v>
      </c>
      <c r="E110" s="129" t="s">
        <v>351</v>
      </c>
      <c r="F110" s="129" t="s">
        <v>351</v>
      </c>
      <c r="G110" s="129" t="s">
        <v>351</v>
      </c>
      <c r="H110" s="129" t="s">
        <v>351</v>
      </c>
      <c r="I110" s="129" t="s">
        <v>351</v>
      </c>
    </row>
    <row r="111" spans="1:9" ht="13.5" thickBot="1">
      <c r="A111" s="244"/>
      <c r="B111" s="265"/>
      <c r="C111" s="127" t="s">
        <v>431</v>
      </c>
      <c r="D111" s="126"/>
      <c r="E111" s="126"/>
      <c r="F111" s="126"/>
      <c r="G111" s="126"/>
      <c r="H111" s="126"/>
      <c r="I111" s="126"/>
    </row>
    <row r="112" spans="1:9" ht="15.75">
      <c r="A112" s="243" t="s">
        <v>510</v>
      </c>
      <c r="B112" s="264" t="s">
        <v>511</v>
      </c>
      <c r="C112" s="129" t="s">
        <v>506</v>
      </c>
      <c r="D112" s="129"/>
      <c r="E112" s="130"/>
      <c r="F112" s="130"/>
      <c r="G112" s="130"/>
      <c r="H112" s="130"/>
      <c r="I112" s="130" t="s">
        <v>55</v>
      </c>
    </row>
    <row r="113" spans="1:9" ht="12.75">
      <c r="A113" s="151"/>
      <c r="B113" s="349"/>
      <c r="C113" s="129"/>
      <c r="D113" s="129" t="s">
        <v>494</v>
      </c>
      <c r="E113" s="129" t="s">
        <v>351</v>
      </c>
      <c r="F113" s="129" t="s">
        <v>351</v>
      </c>
      <c r="G113" s="129" t="s">
        <v>351</v>
      </c>
      <c r="H113" s="129" t="s">
        <v>351</v>
      </c>
      <c r="I113" s="129" t="s">
        <v>351</v>
      </c>
    </row>
    <row r="114" spans="1:9" ht="13.5" thickBot="1">
      <c r="A114" s="244"/>
      <c r="B114" s="265"/>
      <c r="C114" s="127" t="s">
        <v>371</v>
      </c>
      <c r="D114" s="126"/>
      <c r="E114" s="126"/>
      <c r="F114" s="126"/>
      <c r="G114" s="126"/>
      <c r="H114" s="126"/>
      <c r="I114" s="126"/>
    </row>
    <row r="115" spans="1:9" ht="15.75">
      <c r="A115" s="243" t="s">
        <v>512</v>
      </c>
      <c r="B115" s="264" t="s">
        <v>513</v>
      </c>
      <c r="C115" s="129" t="s">
        <v>474</v>
      </c>
      <c r="D115" s="130" t="s">
        <v>494</v>
      </c>
      <c r="E115" s="130" t="s">
        <v>351</v>
      </c>
      <c r="F115" s="130" t="s">
        <v>351</v>
      </c>
      <c r="G115" s="130" t="s">
        <v>351</v>
      </c>
      <c r="H115" s="130" t="s">
        <v>351</v>
      </c>
      <c r="I115" s="356"/>
    </row>
    <row r="116" spans="1:9" ht="15.75">
      <c r="A116" s="151"/>
      <c r="B116" s="349"/>
      <c r="C116" s="129"/>
      <c r="D116" s="130"/>
      <c r="E116" s="130"/>
      <c r="F116" s="130"/>
      <c r="G116" s="130"/>
      <c r="H116" s="130"/>
      <c r="I116" s="242"/>
    </row>
    <row r="117" spans="1:9" ht="24.75" thickBot="1">
      <c r="A117" s="244"/>
      <c r="B117" s="265"/>
      <c r="C117" s="127" t="s">
        <v>514</v>
      </c>
      <c r="D117" s="128" t="s">
        <v>494</v>
      </c>
      <c r="E117" s="128" t="s">
        <v>494</v>
      </c>
      <c r="F117" s="128" t="s">
        <v>494</v>
      </c>
      <c r="G117" s="128" t="s">
        <v>494</v>
      </c>
      <c r="H117" s="128" t="s">
        <v>494</v>
      </c>
      <c r="I117" s="355"/>
    </row>
    <row r="118" spans="1:9" ht="15.75">
      <c r="A118" s="243" t="s">
        <v>515</v>
      </c>
      <c r="B118" s="264" t="s">
        <v>516</v>
      </c>
      <c r="C118" s="243" t="s">
        <v>74</v>
      </c>
      <c r="D118" s="129"/>
      <c r="E118" s="130"/>
      <c r="F118" s="130"/>
      <c r="G118" s="130"/>
      <c r="H118" s="130"/>
      <c r="I118" s="130" t="s">
        <v>55</v>
      </c>
    </row>
    <row r="119" spans="1:9" ht="13.5" thickBot="1">
      <c r="A119" s="244"/>
      <c r="B119" s="265"/>
      <c r="C119" s="244"/>
      <c r="D119" s="127" t="s">
        <v>494</v>
      </c>
      <c r="E119" s="127" t="s">
        <v>351</v>
      </c>
      <c r="F119" s="127" t="s">
        <v>351</v>
      </c>
      <c r="G119" s="127" t="s">
        <v>351</v>
      </c>
      <c r="H119" s="127" t="s">
        <v>351</v>
      </c>
      <c r="I119" s="127" t="s">
        <v>351</v>
      </c>
    </row>
    <row r="120" spans="1:9" ht="15.75">
      <c r="A120" s="243" t="s">
        <v>517</v>
      </c>
      <c r="B120" s="264" t="s">
        <v>518</v>
      </c>
      <c r="C120" s="129" t="s">
        <v>506</v>
      </c>
      <c r="D120" s="130" t="s">
        <v>351</v>
      </c>
      <c r="E120" s="130" t="s">
        <v>351</v>
      </c>
      <c r="F120" s="130" t="s">
        <v>351</v>
      </c>
      <c r="G120" s="130" t="s">
        <v>351</v>
      </c>
      <c r="H120" s="130" t="s">
        <v>351</v>
      </c>
      <c r="I120" s="356"/>
    </row>
    <row r="121" spans="1:9" ht="15.75">
      <c r="A121" s="151"/>
      <c r="B121" s="349"/>
      <c r="C121" s="129"/>
      <c r="D121" s="130" t="s">
        <v>351</v>
      </c>
      <c r="E121" s="130" t="s">
        <v>351</v>
      </c>
      <c r="F121" s="130" t="s">
        <v>351</v>
      </c>
      <c r="G121" s="130" t="s">
        <v>351</v>
      </c>
      <c r="H121" s="130" t="s">
        <v>351</v>
      </c>
      <c r="I121" s="242"/>
    </row>
    <row r="122" spans="1:9" ht="13.5" thickBot="1">
      <c r="A122" s="244"/>
      <c r="B122" s="265"/>
      <c r="C122" s="127" t="s">
        <v>407</v>
      </c>
      <c r="D122" s="126"/>
      <c r="E122" s="126"/>
      <c r="F122" s="126"/>
      <c r="G122" s="126"/>
      <c r="H122" s="126"/>
      <c r="I122" s="242"/>
    </row>
    <row r="123" spans="1:9" ht="12.75">
      <c r="A123" s="350" t="s">
        <v>519</v>
      </c>
      <c r="B123" s="264" t="s">
        <v>520</v>
      </c>
      <c r="C123" s="243"/>
      <c r="D123" s="245"/>
      <c r="E123" s="245"/>
      <c r="F123" s="245"/>
      <c r="G123" s="245"/>
      <c r="H123" s="245"/>
      <c r="I123" s="242"/>
    </row>
    <row r="124" spans="1:9" ht="13.5" thickBot="1">
      <c r="A124" s="352"/>
      <c r="B124" s="265"/>
      <c r="C124" s="244"/>
      <c r="D124" s="148"/>
      <c r="E124" s="148"/>
      <c r="F124" s="148"/>
      <c r="G124" s="148"/>
      <c r="H124" s="148"/>
      <c r="I124" s="242"/>
    </row>
    <row r="125" spans="1:9" ht="15.75">
      <c r="A125" s="243" t="s">
        <v>521</v>
      </c>
      <c r="B125" s="264" t="s">
        <v>505</v>
      </c>
      <c r="C125" s="129" t="s">
        <v>506</v>
      </c>
      <c r="D125" s="130" t="s">
        <v>351</v>
      </c>
      <c r="E125" s="130" t="s">
        <v>351</v>
      </c>
      <c r="F125" s="130" t="s">
        <v>351</v>
      </c>
      <c r="G125" s="130" t="s">
        <v>351</v>
      </c>
      <c r="H125" s="130" t="s">
        <v>351</v>
      </c>
      <c r="I125" s="242"/>
    </row>
    <row r="126" spans="1:9" ht="15.75">
      <c r="A126" s="151"/>
      <c r="B126" s="349"/>
      <c r="C126" s="129"/>
      <c r="D126" s="130" t="s">
        <v>351</v>
      </c>
      <c r="E126" s="130" t="s">
        <v>351</v>
      </c>
      <c r="F126" s="130" t="s">
        <v>351</v>
      </c>
      <c r="G126" s="130" t="s">
        <v>351</v>
      </c>
      <c r="H126" s="130" t="s">
        <v>351</v>
      </c>
      <c r="I126" s="242"/>
    </row>
    <row r="127" spans="1:9" ht="13.5" thickBot="1">
      <c r="A127" s="244"/>
      <c r="B127" s="265"/>
      <c r="C127" s="127" t="s">
        <v>431</v>
      </c>
      <c r="D127" s="126"/>
      <c r="E127" s="126"/>
      <c r="F127" s="126"/>
      <c r="G127" s="126"/>
      <c r="H127" s="126"/>
      <c r="I127" s="242"/>
    </row>
    <row r="128" spans="1:9" ht="15.75">
      <c r="A128" s="243" t="s">
        <v>522</v>
      </c>
      <c r="B128" s="264" t="s">
        <v>523</v>
      </c>
      <c r="C128" s="129" t="s">
        <v>506</v>
      </c>
      <c r="D128" s="130" t="s">
        <v>351</v>
      </c>
      <c r="E128" s="130" t="s">
        <v>351</v>
      </c>
      <c r="F128" s="130" t="s">
        <v>351</v>
      </c>
      <c r="G128" s="130" t="s">
        <v>351</v>
      </c>
      <c r="H128" s="130" t="s">
        <v>351</v>
      </c>
      <c r="I128" s="242"/>
    </row>
    <row r="129" spans="1:9" ht="15.75">
      <c r="A129" s="151"/>
      <c r="B129" s="349"/>
      <c r="C129" s="129"/>
      <c r="D129" s="130" t="s">
        <v>351</v>
      </c>
      <c r="E129" s="130" t="s">
        <v>351</v>
      </c>
      <c r="F129" s="130" t="s">
        <v>351</v>
      </c>
      <c r="G129" s="130" t="s">
        <v>351</v>
      </c>
      <c r="H129" s="130" t="s">
        <v>351</v>
      </c>
      <c r="I129" s="242"/>
    </row>
    <row r="130" spans="1:9" ht="13.5" thickBot="1">
      <c r="A130" s="244"/>
      <c r="B130" s="265"/>
      <c r="C130" s="127" t="s">
        <v>431</v>
      </c>
      <c r="D130" s="126"/>
      <c r="E130" s="126"/>
      <c r="F130" s="126"/>
      <c r="G130" s="126"/>
      <c r="H130" s="126"/>
      <c r="I130" s="242"/>
    </row>
    <row r="131" spans="1:9" ht="15.75">
      <c r="A131" s="243" t="s">
        <v>524</v>
      </c>
      <c r="B131" s="264" t="s">
        <v>511</v>
      </c>
      <c r="C131" s="129" t="s">
        <v>506</v>
      </c>
      <c r="D131" s="130" t="s">
        <v>351</v>
      </c>
      <c r="E131" s="130" t="s">
        <v>351</v>
      </c>
      <c r="F131" s="130" t="s">
        <v>351</v>
      </c>
      <c r="G131" s="130" t="s">
        <v>351</v>
      </c>
      <c r="H131" s="130" t="s">
        <v>351</v>
      </c>
      <c r="I131" s="242"/>
    </row>
    <row r="132" spans="1:9" ht="15.75">
      <c r="A132" s="151"/>
      <c r="B132" s="349"/>
      <c r="C132" s="129"/>
      <c r="D132" s="130" t="s">
        <v>351</v>
      </c>
      <c r="E132" s="130" t="s">
        <v>351</v>
      </c>
      <c r="F132" s="130" t="s">
        <v>351</v>
      </c>
      <c r="G132" s="130" t="s">
        <v>351</v>
      </c>
      <c r="H132" s="130" t="s">
        <v>351</v>
      </c>
      <c r="I132" s="242"/>
    </row>
    <row r="133" spans="1:9" ht="13.5" thickBot="1">
      <c r="A133" s="244"/>
      <c r="B133" s="265"/>
      <c r="C133" s="127" t="s">
        <v>431</v>
      </c>
      <c r="D133" s="126"/>
      <c r="E133" s="126"/>
      <c r="F133" s="126"/>
      <c r="G133" s="126"/>
      <c r="H133" s="126"/>
      <c r="I133" s="242"/>
    </row>
    <row r="134" spans="1:9" ht="15.75">
      <c r="A134" s="243" t="s">
        <v>525</v>
      </c>
      <c r="B134" s="264" t="s">
        <v>513</v>
      </c>
      <c r="C134" s="129" t="s">
        <v>474</v>
      </c>
      <c r="D134" s="130" t="s">
        <v>351</v>
      </c>
      <c r="E134" s="130" t="s">
        <v>351</v>
      </c>
      <c r="F134" s="130" t="s">
        <v>351</v>
      </c>
      <c r="G134" s="130" t="s">
        <v>351</v>
      </c>
      <c r="H134" s="130" t="s">
        <v>351</v>
      </c>
      <c r="I134" s="242"/>
    </row>
    <row r="135" spans="1:9" ht="15.75">
      <c r="A135" s="151"/>
      <c r="B135" s="349"/>
      <c r="C135" s="129"/>
      <c r="D135" s="130"/>
      <c r="E135" s="130"/>
      <c r="F135" s="130"/>
      <c r="G135" s="130"/>
      <c r="H135" s="130"/>
      <c r="I135" s="242"/>
    </row>
    <row r="136" spans="1:9" ht="24.75" thickBot="1">
      <c r="A136" s="244"/>
      <c r="B136" s="265"/>
      <c r="C136" s="127" t="s">
        <v>514</v>
      </c>
      <c r="D136" s="128" t="s">
        <v>351</v>
      </c>
      <c r="E136" s="128" t="s">
        <v>351</v>
      </c>
      <c r="F136" s="128" t="s">
        <v>351</v>
      </c>
      <c r="G136" s="128" t="s">
        <v>351</v>
      </c>
      <c r="H136" s="128" t="s">
        <v>351</v>
      </c>
      <c r="I136" s="242"/>
    </row>
    <row r="137" spans="1:9" ht="16.5" thickBot="1">
      <c r="A137" s="95" t="s">
        <v>526</v>
      </c>
      <c r="B137" s="111" t="s">
        <v>516</v>
      </c>
      <c r="C137" s="127" t="s">
        <v>74</v>
      </c>
      <c r="D137" s="128" t="s">
        <v>494</v>
      </c>
      <c r="E137" s="128" t="s">
        <v>527</v>
      </c>
      <c r="F137" s="128" t="s">
        <v>351</v>
      </c>
      <c r="G137" s="128" t="s">
        <v>351</v>
      </c>
      <c r="H137" s="128" t="s">
        <v>351</v>
      </c>
      <c r="I137" s="125"/>
    </row>
    <row r="138" spans="1:9" ht="15.75">
      <c r="A138" s="243" t="s">
        <v>528</v>
      </c>
      <c r="B138" s="264" t="s">
        <v>529</v>
      </c>
      <c r="C138" s="129" t="s">
        <v>506</v>
      </c>
      <c r="D138" s="130" t="s">
        <v>351</v>
      </c>
      <c r="E138" s="130" t="s">
        <v>351</v>
      </c>
      <c r="F138" s="130" t="s">
        <v>351</v>
      </c>
      <c r="G138" s="130" t="s">
        <v>351</v>
      </c>
      <c r="H138" s="130" t="s">
        <v>351</v>
      </c>
      <c r="I138" s="242"/>
    </row>
    <row r="139" spans="1:9" ht="15.75">
      <c r="A139" s="151"/>
      <c r="B139" s="349"/>
      <c r="C139" s="129"/>
      <c r="D139" s="130"/>
      <c r="E139" s="130"/>
      <c r="F139" s="130"/>
      <c r="G139" s="130"/>
      <c r="H139" s="130"/>
      <c r="I139" s="242"/>
    </row>
    <row r="140" spans="1:9" ht="16.5" thickBot="1">
      <c r="A140" s="244"/>
      <c r="B140" s="265"/>
      <c r="C140" s="127" t="s">
        <v>431</v>
      </c>
      <c r="D140" s="128" t="s">
        <v>351</v>
      </c>
      <c r="E140" s="128" t="s">
        <v>351</v>
      </c>
      <c r="F140" s="128" t="s">
        <v>351</v>
      </c>
      <c r="G140" s="128" t="s">
        <v>351</v>
      </c>
      <c r="H140" s="128" t="s">
        <v>351</v>
      </c>
      <c r="I140" s="242"/>
    </row>
  </sheetData>
  <mergeCells count="211">
    <mergeCell ref="A120:A122"/>
    <mergeCell ref="B120:B122"/>
    <mergeCell ref="A138:A140"/>
    <mergeCell ref="B138:B140"/>
    <mergeCell ref="I138:I140"/>
    <mergeCell ref="A35:H35"/>
    <mergeCell ref="A36:G36"/>
    <mergeCell ref="A38:G38"/>
    <mergeCell ref="A134:A136"/>
    <mergeCell ref="B134:B136"/>
    <mergeCell ref="A128:A130"/>
    <mergeCell ref="B128:B130"/>
    <mergeCell ref="A131:A133"/>
    <mergeCell ref="B131:B133"/>
    <mergeCell ref="I131:I133"/>
    <mergeCell ref="I134:I136"/>
    <mergeCell ref="A125:A127"/>
    <mergeCell ref="B125:B127"/>
    <mergeCell ref="I125:I127"/>
    <mergeCell ref="I128:I130"/>
    <mergeCell ref="I120:I122"/>
    <mergeCell ref="A123:A124"/>
    <mergeCell ref="B123:B124"/>
    <mergeCell ref="C123:C124"/>
    <mergeCell ref="D123:D124"/>
    <mergeCell ref="E123:E124"/>
    <mergeCell ref="F123:F124"/>
    <mergeCell ref="G123:G124"/>
    <mergeCell ref="I123:I124"/>
    <mergeCell ref="H123:H124"/>
    <mergeCell ref="I115:I117"/>
    <mergeCell ref="A118:A119"/>
    <mergeCell ref="B118:B119"/>
    <mergeCell ref="C118:C119"/>
    <mergeCell ref="A112:A114"/>
    <mergeCell ref="B112:B114"/>
    <mergeCell ref="A115:A117"/>
    <mergeCell ref="B115:B117"/>
    <mergeCell ref="A106:A108"/>
    <mergeCell ref="B106:B108"/>
    <mergeCell ref="I106:I108"/>
    <mergeCell ref="A109:A111"/>
    <mergeCell ref="B109:B111"/>
    <mergeCell ref="A95:A96"/>
    <mergeCell ref="B95:B96"/>
    <mergeCell ref="I95:I96"/>
    <mergeCell ref="A97:A98"/>
    <mergeCell ref="B97:B98"/>
    <mergeCell ref="C97:C98"/>
    <mergeCell ref="I97:I98"/>
    <mergeCell ref="A93:A94"/>
    <mergeCell ref="B93:B94"/>
    <mergeCell ref="C93:C94"/>
    <mergeCell ref="I93:I94"/>
    <mergeCell ref="A85:A87"/>
    <mergeCell ref="B85:B87"/>
    <mergeCell ref="I85:I87"/>
    <mergeCell ref="A90:A92"/>
    <mergeCell ref="B90:B92"/>
    <mergeCell ref="I90:I92"/>
    <mergeCell ref="A80:A81"/>
    <mergeCell ref="B80:B81"/>
    <mergeCell ref="I80:I81"/>
    <mergeCell ref="A82:A83"/>
    <mergeCell ref="B82:B83"/>
    <mergeCell ref="I82:I83"/>
    <mergeCell ref="A74:A76"/>
    <mergeCell ref="B74:B76"/>
    <mergeCell ref="I74:I76"/>
    <mergeCell ref="A77:A79"/>
    <mergeCell ref="B77:B79"/>
    <mergeCell ref="I77:I79"/>
    <mergeCell ref="I70:I71"/>
    <mergeCell ref="A72:A73"/>
    <mergeCell ref="B72:B73"/>
    <mergeCell ref="D72:D73"/>
    <mergeCell ref="E72:E73"/>
    <mergeCell ref="F72:F73"/>
    <mergeCell ref="G72:G73"/>
    <mergeCell ref="H72:H73"/>
    <mergeCell ref="I72:I73"/>
    <mergeCell ref="A68:A69"/>
    <mergeCell ref="B68:B69"/>
    <mergeCell ref="I68:I69"/>
    <mergeCell ref="A70:A71"/>
    <mergeCell ref="B70:B71"/>
    <mergeCell ref="D70:D71"/>
    <mergeCell ref="E70:E71"/>
    <mergeCell ref="F70:F71"/>
    <mergeCell ref="G70:G71"/>
    <mergeCell ref="H70:H71"/>
    <mergeCell ref="F66:F67"/>
    <mergeCell ref="G66:G67"/>
    <mergeCell ref="H66:H67"/>
    <mergeCell ref="I66:I67"/>
    <mergeCell ref="A66:A67"/>
    <mergeCell ref="B66:B67"/>
    <mergeCell ref="D66:D67"/>
    <mergeCell ref="E66:E67"/>
    <mergeCell ref="F64:F65"/>
    <mergeCell ref="G64:G65"/>
    <mergeCell ref="H64:H65"/>
    <mergeCell ref="I64:I65"/>
    <mergeCell ref="A64:A65"/>
    <mergeCell ref="B64:B65"/>
    <mergeCell ref="D64:D65"/>
    <mergeCell ref="E64:E65"/>
    <mergeCell ref="F61:F63"/>
    <mergeCell ref="G61:G63"/>
    <mergeCell ref="H61:H63"/>
    <mergeCell ref="I61:I63"/>
    <mergeCell ref="A61:A63"/>
    <mergeCell ref="B61:B63"/>
    <mergeCell ref="D61:D63"/>
    <mergeCell ref="E61:E63"/>
    <mergeCell ref="F59:F60"/>
    <mergeCell ref="G59:G60"/>
    <mergeCell ref="H59:H60"/>
    <mergeCell ref="I59:I60"/>
    <mergeCell ref="A59:A60"/>
    <mergeCell ref="B59:B60"/>
    <mergeCell ref="D59:D60"/>
    <mergeCell ref="E59:E60"/>
    <mergeCell ref="F57:F58"/>
    <mergeCell ref="G57:G58"/>
    <mergeCell ref="H57:H58"/>
    <mergeCell ref="I57:I58"/>
    <mergeCell ref="A57:A58"/>
    <mergeCell ref="B57:B58"/>
    <mergeCell ref="D57:D58"/>
    <mergeCell ref="E57:E58"/>
    <mergeCell ref="F51:F53"/>
    <mergeCell ref="G51:G53"/>
    <mergeCell ref="H51:H53"/>
    <mergeCell ref="I51:I53"/>
    <mergeCell ref="A51:A53"/>
    <mergeCell ref="B51:B53"/>
    <mergeCell ref="D51:D53"/>
    <mergeCell ref="E51:E53"/>
    <mergeCell ref="A49:A50"/>
    <mergeCell ref="B49:B50"/>
    <mergeCell ref="C49:C50"/>
    <mergeCell ref="I49:I50"/>
    <mergeCell ref="F47:F48"/>
    <mergeCell ref="G47:G48"/>
    <mergeCell ref="H47:H48"/>
    <mergeCell ref="I47:I48"/>
    <mergeCell ref="A47:A48"/>
    <mergeCell ref="B47:B48"/>
    <mergeCell ref="D47:D48"/>
    <mergeCell ref="E47:E48"/>
    <mergeCell ref="F45:F46"/>
    <mergeCell ref="G45:G46"/>
    <mergeCell ref="H45:H46"/>
    <mergeCell ref="I45:I46"/>
    <mergeCell ref="A45:A46"/>
    <mergeCell ref="B45:B46"/>
    <mergeCell ref="D45:D46"/>
    <mergeCell ref="E45:E46"/>
    <mergeCell ref="A40:A41"/>
    <mergeCell ref="B40:B41"/>
    <mergeCell ref="C40:C41"/>
    <mergeCell ref="I40:I41"/>
    <mergeCell ref="F29:F30"/>
    <mergeCell ref="G29:G30"/>
    <mergeCell ref="H29:H30"/>
    <mergeCell ref="A5:H5"/>
    <mergeCell ref="A6:H6"/>
    <mergeCell ref="A29:A30"/>
    <mergeCell ref="C29:C30"/>
    <mergeCell ref="D29:D30"/>
    <mergeCell ref="E29:E30"/>
    <mergeCell ref="A24:A25"/>
    <mergeCell ref="B24:B25"/>
    <mergeCell ref="C24:C25"/>
    <mergeCell ref="A26:A27"/>
    <mergeCell ref="B26:B27"/>
    <mergeCell ref="F20:F21"/>
    <mergeCell ref="G20:G21"/>
    <mergeCell ref="H20:H21"/>
    <mergeCell ref="A22:A23"/>
    <mergeCell ref="B22:B23"/>
    <mergeCell ref="D22:D23"/>
    <mergeCell ref="E22:E23"/>
    <mergeCell ref="F22:F23"/>
    <mergeCell ref="G22:G23"/>
    <mergeCell ref="H22:H23"/>
    <mergeCell ref="A20:A21"/>
    <mergeCell ref="C20:C21"/>
    <mergeCell ref="D20:D21"/>
    <mergeCell ref="E20:E21"/>
    <mergeCell ref="H16:H17"/>
    <mergeCell ref="A18:A19"/>
    <mergeCell ref="D18:D19"/>
    <mergeCell ref="E18:E19"/>
    <mergeCell ref="F18:F19"/>
    <mergeCell ref="G18:G19"/>
    <mergeCell ref="H18:H19"/>
    <mergeCell ref="D16:D17"/>
    <mergeCell ref="E16:E17"/>
    <mergeCell ref="F16:F17"/>
    <mergeCell ref="G16:G17"/>
    <mergeCell ref="C14:C15"/>
    <mergeCell ref="A16:A17"/>
    <mergeCell ref="B16:B17"/>
    <mergeCell ref="C16:C17"/>
    <mergeCell ref="B9:B10"/>
    <mergeCell ref="A12:A13"/>
    <mergeCell ref="B12:B13"/>
    <mergeCell ref="A14:A15"/>
    <mergeCell ref="B14:B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25">
      <selection activeCell="J39" sqref="J39"/>
    </sheetView>
  </sheetViews>
  <sheetFormatPr defaultColWidth="9.00390625" defaultRowHeight="12.75"/>
  <cols>
    <col min="2" max="2" width="45.125" style="0" customWidth="1"/>
  </cols>
  <sheetData>
    <row r="1" spans="1:8" ht="12.75">
      <c r="A1" s="358" t="s">
        <v>75</v>
      </c>
      <c r="B1" s="359"/>
      <c r="C1" s="359"/>
      <c r="D1" s="359"/>
      <c r="E1" s="359"/>
      <c r="F1" s="359"/>
      <c r="G1" s="359"/>
      <c r="H1" s="359"/>
    </row>
    <row r="2" spans="2:8" ht="12.75">
      <c r="B2" s="360" t="s">
        <v>530</v>
      </c>
      <c r="C2" s="361"/>
      <c r="D2" s="361"/>
      <c r="E2" s="361"/>
      <c r="F2" s="361"/>
      <c r="G2" s="361"/>
      <c r="H2" s="361"/>
    </row>
    <row r="4" spans="2:8" ht="12.75">
      <c r="B4" s="362" t="s">
        <v>531</v>
      </c>
      <c r="C4" s="363"/>
      <c r="D4" s="363"/>
      <c r="E4" s="363"/>
      <c r="F4" s="363"/>
      <c r="G4" s="364"/>
      <c r="H4" s="364"/>
    </row>
    <row r="6" spans="1:8" ht="12.75">
      <c r="A6" s="365" t="s">
        <v>532</v>
      </c>
      <c r="B6" s="367" t="s">
        <v>6</v>
      </c>
      <c r="C6" s="369" t="s">
        <v>7</v>
      </c>
      <c r="D6" s="371" t="s">
        <v>533</v>
      </c>
      <c r="E6" s="371" t="s">
        <v>534</v>
      </c>
      <c r="F6" s="371" t="s">
        <v>535</v>
      </c>
      <c r="G6" s="371" t="s">
        <v>536</v>
      </c>
      <c r="H6" s="371" t="s">
        <v>537</v>
      </c>
    </row>
    <row r="7" spans="1:8" ht="12.75">
      <c r="A7" s="366"/>
      <c r="B7" s="368"/>
      <c r="C7" s="370"/>
      <c r="D7" s="372"/>
      <c r="E7" s="372"/>
      <c r="F7" s="372" t="s">
        <v>538</v>
      </c>
      <c r="G7" s="372" t="s">
        <v>538</v>
      </c>
      <c r="H7" s="372" t="s">
        <v>538</v>
      </c>
    </row>
    <row r="8" spans="1:8" ht="12.75">
      <c r="A8" s="136"/>
      <c r="B8" s="137">
        <v>1</v>
      </c>
      <c r="C8" s="138">
        <v>2</v>
      </c>
      <c r="D8" s="138">
        <v>3</v>
      </c>
      <c r="E8" s="138">
        <v>4</v>
      </c>
      <c r="F8" s="138">
        <v>5</v>
      </c>
      <c r="G8" s="138">
        <v>4</v>
      </c>
      <c r="H8" s="138">
        <v>5</v>
      </c>
    </row>
    <row r="9" spans="1:8" ht="56.25">
      <c r="A9" s="139">
        <v>1</v>
      </c>
      <c r="B9" s="140" t="s">
        <v>539</v>
      </c>
      <c r="C9" s="141" t="s">
        <v>540</v>
      </c>
      <c r="D9" s="142">
        <v>491.1</v>
      </c>
      <c r="E9" s="142">
        <v>515.655</v>
      </c>
      <c r="F9" s="142">
        <v>573.2846028</v>
      </c>
      <c r="G9" s="142">
        <v>608.2549635708</v>
      </c>
      <c r="H9" s="142">
        <v>642.9254964943356</v>
      </c>
    </row>
    <row r="10" spans="1:8" ht="56.25">
      <c r="A10" s="143">
        <v>2</v>
      </c>
      <c r="B10" s="144" t="s">
        <v>541</v>
      </c>
      <c r="C10" s="145" t="s">
        <v>542</v>
      </c>
      <c r="D10" s="146">
        <v>96.1</v>
      </c>
      <c r="E10" s="147">
        <v>100</v>
      </c>
      <c r="F10" s="147">
        <v>104</v>
      </c>
      <c r="G10" s="147">
        <v>100</v>
      </c>
      <c r="H10" s="147">
        <v>100</v>
      </c>
    </row>
    <row r="11" spans="1:8" ht="33.75">
      <c r="A11" s="143">
        <v>3</v>
      </c>
      <c r="B11" s="144" t="s">
        <v>543</v>
      </c>
      <c r="C11" s="145" t="s">
        <v>544</v>
      </c>
      <c r="D11" s="154">
        <v>110.6</v>
      </c>
      <c r="E11" s="155">
        <v>105</v>
      </c>
      <c r="F11" s="155">
        <v>106.9</v>
      </c>
      <c r="G11" s="155">
        <v>106.1</v>
      </c>
      <c r="H11" s="155">
        <v>105.7</v>
      </c>
    </row>
    <row r="12" spans="1:8" ht="56.25">
      <c r="A12" s="139">
        <v>4</v>
      </c>
      <c r="B12" s="140" t="s">
        <v>545</v>
      </c>
      <c r="C12" s="141" t="s">
        <v>540</v>
      </c>
      <c r="D12" s="142">
        <v>17.3</v>
      </c>
      <c r="E12" s="156">
        <v>18.3726</v>
      </c>
      <c r="F12" s="156">
        <v>20.089335744</v>
      </c>
      <c r="G12" s="156">
        <v>21.455410574591998</v>
      </c>
      <c r="H12" s="156">
        <v>22.850012261940478</v>
      </c>
    </row>
    <row r="13" spans="1:8" ht="56.25">
      <c r="A13" s="143">
        <v>5</v>
      </c>
      <c r="B13" s="144" t="s">
        <v>546</v>
      </c>
      <c r="C13" s="145" t="s">
        <v>542</v>
      </c>
      <c r="D13" s="147">
        <v>90.1</v>
      </c>
      <c r="E13" s="147">
        <v>100</v>
      </c>
      <c r="F13" s="147">
        <v>102</v>
      </c>
      <c r="G13" s="147">
        <v>100</v>
      </c>
      <c r="H13" s="147">
        <v>100</v>
      </c>
    </row>
    <row r="14" spans="1:8" ht="33.75">
      <c r="A14" s="157">
        <v>6</v>
      </c>
      <c r="B14" s="158" t="s">
        <v>547</v>
      </c>
      <c r="C14" s="159" t="s">
        <v>544</v>
      </c>
      <c r="D14" s="160">
        <v>118.9</v>
      </c>
      <c r="E14" s="161">
        <v>106.2</v>
      </c>
      <c r="F14" s="161">
        <v>107.2</v>
      </c>
      <c r="G14" s="161">
        <v>106.8</v>
      </c>
      <c r="H14" s="161">
        <v>106.5</v>
      </c>
    </row>
    <row r="15" spans="1:8" ht="56.25">
      <c r="A15" s="139">
        <v>7</v>
      </c>
      <c r="B15" s="140" t="s">
        <v>548</v>
      </c>
      <c r="C15" s="141" t="s">
        <v>540</v>
      </c>
      <c r="D15" s="142">
        <v>32.5</v>
      </c>
      <c r="E15" s="156">
        <v>35.5875</v>
      </c>
      <c r="F15" s="156">
        <v>39.38468625</v>
      </c>
      <c r="G15" s="156">
        <v>42.850538639999996</v>
      </c>
      <c r="H15" s="156">
        <v>46.44998388576</v>
      </c>
    </row>
    <row r="16" spans="1:8" ht="56.25">
      <c r="A16" s="157">
        <v>8</v>
      </c>
      <c r="B16" s="144" t="s">
        <v>549</v>
      </c>
      <c r="C16" s="159" t="s">
        <v>550</v>
      </c>
      <c r="D16" s="162">
        <v>100</v>
      </c>
      <c r="E16" s="147">
        <v>100</v>
      </c>
      <c r="F16" s="147">
        <v>102</v>
      </c>
      <c r="G16" s="147">
        <v>100</v>
      </c>
      <c r="H16" s="147">
        <v>100</v>
      </c>
    </row>
    <row r="17" spans="1:8" ht="33.75">
      <c r="A17" s="143">
        <v>9</v>
      </c>
      <c r="B17" s="163" t="s">
        <v>551</v>
      </c>
      <c r="C17" s="145" t="s">
        <v>544</v>
      </c>
      <c r="D17" s="164">
        <v>109.4</v>
      </c>
      <c r="E17" s="161">
        <v>109.5</v>
      </c>
      <c r="F17" s="161">
        <v>108.5</v>
      </c>
      <c r="G17" s="161">
        <v>108.8</v>
      </c>
      <c r="H17" s="161">
        <v>108.4</v>
      </c>
    </row>
    <row r="18" spans="1:8" ht="56.25">
      <c r="A18" s="143">
        <v>10</v>
      </c>
      <c r="B18" s="140" t="s">
        <v>552</v>
      </c>
      <c r="C18" s="141" t="s">
        <v>540</v>
      </c>
      <c r="D18" s="156">
        <v>540.9</v>
      </c>
      <c r="E18" s="156">
        <v>569.6151</v>
      </c>
      <c r="F18" s="156">
        <v>632.758624794</v>
      </c>
      <c r="G18" s="156">
        <v>672.5609127853919</v>
      </c>
      <c r="H18" s="156">
        <v>712.2254926420361</v>
      </c>
    </row>
    <row r="21" spans="1:8" ht="13.5">
      <c r="A21" s="373" t="s">
        <v>553</v>
      </c>
      <c r="B21" s="363"/>
      <c r="C21" s="363"/>
      <c r="D21" s="363"/>
      <c r="E21" s="363"/>
      <c r="F21" s="363"/>
      <c r="G21" s="363"/>
      <c r="H21" s="363"/>
    </row>
    <row r="22" spans="1:8" ht="15.75">
      <c r="A22" s="374" t="s">
        <v>554</v>
      </c>
      <c r="B22" s="363"/>
      <c r="C22" s="363"/>
      <c r="D22" s="363"/>
      <c r="E22" s="363"/>
      <c r="F22" s="363"/>
      <c r="G22" s="363"/>
      <c r="H22" s="363"/>
    </row>
    <row r="23" ht="15.75">
      <c r="A23" s="45"/>
    </row>
    <row r="24" spans="1:8" ht="13.5">
      <c r="A24" s="375" t="s">
        <v>555</v>
      </c>
      <c r="B24" s="376"/>
      <c r="C24" s="376"/>
      <c r="D24" s="376"/>
      <c r="E24" s="376"/>
      <c r="F24" s="376"/>
      <c r="G24" s="364"/>
      <c r="H24" s="364"/>
    </row>
    <row r="25" spans="1:8" ht="13.5">
      <c r="A25" s="373" t="s">
        <v>556</v>
      </c>
      <c r="B25" s="359"/>
      <c r="C25" s="359"/>
      <c r="D25" s="359"/>
      <c r="E25" s="359"/>
      <c r="F25" s="359"/>
      <c r="G25" s="364"/>
      <c r="H25" s="364"/>
    </row>
    <row r="27" spans="1:8" ht="42.75">
      <c r="A27" s="165" t="s">
        <v>108</v>
      </c>
      <c r="B27" s="165" t="s">
        <v>7</v>
      </c>
      <c r="C27" s="165" t="s">
        <v>557</v>
      </c>
      <c r="D27" s="165" t="s">
        <v>558</v>
      </c>
      <c r="E27" s="165" t="s">
        <v>559</v>
      </c>
      <c r="F27" s="165" t="s">
        <v>560</v>
      </c>
      <c r="G27" s="165" t="s">
        <v>111</v>
      </c>
      <c r="H27" s="165" t="s">
        <v>112</v>
      </c>
    </row>
    <row r="28" spans="1:8" ht="15">
      <c r="A28" s="377" t="s">
        <v>561</v>
      </c>
      <c r="B28" s="166" t="s">
        <v>562</v>
      </c>
      <c r="C28" s="167">
        <v>1.8</v>
      </c>
      <c r="D28" s="168">
        <v>2.0448</v>
      </c>
      <c r="E28" s="168">
        <v>2.2390559999999997</v>
      </c>
      <c r="F28" s="168">
        <v>2.4536695176</v>
      </c>
      <c r="G28" s="168">
        <v>2.6695924351488</v>
      </c>
      <c r="H28" s="168">
        <v>2.893838199701299</v>
      </c>
    </row>
    <row r="29" spans="1:8" ht="15">
      <c r="A29" s="378"/>
      <c r="B29" s="166" t="s">
        <v>563</v>
      </c>
      <c r="C29" s="167">
        <v>113</v>
      </c>
      <c r="D29" s="167">
        <v>100</v>
      </c>
      <c r="E29" s="167">
        <v>100</v>
      </c>
      <c r="F29" s="167">
        <v>101</v>
      </c>
      <c r="G29" s="167">
        <v>100</v>
      </c>
      <c r="H29" s="167">
        <v>100</v>
      </c>
    </row>
    <row r="30" spans="1:8" ht="15">
      <c r="A30" s="379"/>
      <c r="B30" s="166" t="s">
        <v>564</v>
      </c>
      <c r="C30" s="167">
        <v>115.5</v>
      </c>
      <c r="D30" s="167">
        <v>113.6</v>
      </c>
      <c r="E30" s="167">
        <v>109.5</v>
      </c>
      <c r="F30" s="167">
        <v>108.5</v>
      </c>
      <c r="G30" s="167">
        <v>108.8</v>
      </c>
      <c r="H30" s="167">
        <v>108.4</v>
      </c>
    </row>
    <row r="31" spans="1:8" ht="15">
      <c r="A31" s="377" t="s">
        <v>565</v>
      </c>
      <c r="B31" s="166" t="s">
        <v>566</v>
      </c>
      <c r="C31" s="167">
        <v>2.2</v>
      </c>
      <c r="D31" s="168">
        <v>2.4992000000000005</v>
      </c>
      <c r="E31" s="168">
        <v>2.7366240000000004</v>
      </c>
      <c r="F31" s="168">
        <v>2.9692370400000003</v>
      </c>
      <c r="G31" s="168">
        <v>3.2305298995200005</v>
      </c>
      <c r="H31" s="168">
        <v>3.501894411079681</v>
      </c>
    </row>
    <row r="32" spans="1:8" ht="15">
      <c r="A32" s="378"/>
      <c r="B32" s="166" t="s">
        <v>563</v>
      </c>
      <c r="C32" s="167">
        <v>84.6</v>
      </c>
      <c r="D32" s="167">
        <v>100</v>
      </c>
      <c r="E32" s="167">
        <v>100</v>
      </c>
      <c r="F32" s="167">
        <v>100</v>
      </c>
      <c r="G32" s="167">
        <v>100</v>
      </c>
      <c r="H32" s="167">
        <v>100</v>
      </c>
    </row>
    <row r="33" spans="1:8" ht="15">
      <c r="A33" s="379"/>
      <c r="B33" s="166" t="s">
        <v>564</v>
      </c>
      <c r="C33" s="167">
        <v>116.2</v>
      </c>
      <c r="D33" s="167">
        <v>113.6</v>
      </c>
      <c r="E33" s="167">
        <v>109.5</v>
      </c>
      <c r="F33" s="167">
        <v>108.5</v>
      </c>
      <c r="G33" s="167">
        <v>108.8</v>
      </c>
      <c r="H33" s="167">
        <v>108.4</v>
      </c>
    </row>
    <row r="34" spans="1:8" ht="15">
      <c r="A34" s="377" t="s">
        <v>567</v>
      </c>
      <c r="B34" s="166" t="s">
        <v>566</v>
      </c>
      <c r="C34" s="167">
        <v>10</v>
      </c>
      <c r="D34" s="168">
        <v>11.36</v>
      </c>
      <c r="E34" s="168">
        <v>12.4392</v>
      </c>
      <c r="F34" s="168">
        <v>13.496532</v>
      </c>
      <c r="G34" s="168">
        <v>14.684226816</v>
      </c>
      <c r="H34" s="168">
        <v>15.917701868544</v>
      </c>
    </row>
    <row r="35" spans="1:8" ht="15">
      <c r="A35" s="378"/>
      <c r="B35" s="166" t="s">
        <v>563</v>
      </c>
      <c r="C35" s="167">
        <v>106</v>
      </c>
      <c r="D35" s="167">
        <v>100</v>
      </c>
      <c r="E35" s="167">
        <v>100</v>
      </c>
      <c r="F35" s="167">
        <v>100</v>
      </c>
      <c r="G35" s="167">
        <v>100</v>
      </c>
      <c r="H35" s="167">
        <v>100</v>
      </c>
    </row>
    <row r="36" spans="1:8" ht="15">
      <c r="A36" s="379"/>
      <c r="B36" s="166" t="s">
        <v>564</v>
      </c>
      <c r="C36" s="167">
        <v>116.2</v>
      </c>
      <c r="D36" s="167">
        <v>113.6</v>
      </c>
      <c r="E36" s="167">
        <v>109.5</v>
      </c>
      <c r="F36" s="167">
        <v>108.5</v>
      </c>
      <c r="G36" s="167">
        <v>108.8</v>
      </c>
      <c r="H36" s="167">
        <v>108.4</v>
      </c>
    </row>
  </sheetData>
  <sheetProtection/>
  <protectedRanges>
    <protectedRange password="CEE3" sqref="F16" name="Диапазон1"/>
  </protectedRanges>
  <mergeCells count="18">
    <mergeCell ref="A25:H25"/>
    <mergeCell ref="A28:A30"/>
    <mergeCell ref="A31:A33"/>
    <mergeCell ref="A34:A36"/>
    <mergeCell ref="H6:H7"/>
    <mergeCell ref="A21:H21"/>
    <mergeCell ref="A22:H22"/>
    <mergeCell ref="A24:H24"/>
    <mergeCell ref="A1:H1"/>
    <mergeCell ref="B2:H2"/>
    <mergeCell ref="B4:H4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4"/>
  <sheetViews>
    <sheetView workbookViewId="0" topLeftCell="C13">
      <selection activeCell="I17" sqref="I17"/>
    </sheetView>
  </sheetViews>
  <sheetFormatPr defaultColWidth="9.00390625" defaultRowHeight="12.75"/>
  <cols>
    <col min="2" max="2" width="59.875" style="0" customWidth="1"/>
  </cols>
  <sheetData>
    <row r="1" spans="1:7" ht="14.25">
      <c r="A1" s="357" t="s">
        <v>142</v>
      </c>
      <c r="B1" s="357"/>
      <c r="C1" s="357"/>
      <c r="D1" s="357"/>
      <c r="E1" s="357"/>
      <c r="F1" s="357"/>
      <c r="G1" s="357"/>
    </row>
    <row r="2" ht="14.25">
      <c r="A2" s="44"/>
    </row>
    <row r="3" spans="1:6" ht="14.25">
      <c r="A3" s="357" t="s">
        <v>792</v>
      </c>
      <c r="B3" s="357"/>
      <c r="C3" s="357"/>
      <c r="D3" s="357"/>
      <c r="E3" s="357"/>
      <c r="F3" s="357"/>
    </row>
    <row r="4" ht="14.25">
      <c r="A4" s="44"/>
    </row>
    <row r="5" spans="1:7" ht="14.25">
      <c r="A5" s="357" t="s">
        <v>793</v>
      </c>
      <c r="B5" s="357"/>
      <c r="C5" s="357"/>
      <c r="D5" s="357"/>
      <c r="E5" s="357"/>
      <c r="F5" s="357"/>
      <c r="G5" s="357"/>
    </row>
    <row r="6" ht="16.5" thickBot="1">
      <c r="A6" s="45"/>
    </row>
    <row r="7" spans="1:7" ht="44.25" customHeight="1">
      <c r="A7" s="122" t="s">
        <v>143</v>
      </c>
      <c r="B7" s="381" t="s">
        <v>6</v>
      </c>
      <c r="C7" s="46" t="s">
        <v>336</v>
      </c>
      <c r="D7" s="46" t="s">
        <v>144</v>
      </c>
      <c r="E7" s="46" t="s">
        <v>146</v>
      </c>
      <c r="F7" s="46" t="s">
        <v>148</v>
      </c>
      <c r="G7" s="46" t="s">
        <v>149</v>
      </c>
    </row>
    <row r="8" spans="1:7" ht="15.75" thickBot="1">
      <c r="A8" s="348"/>
      <c r="B8" s="382"/>
      <c r="C8" s="47" t="s">
        <v>145</v>
      </c>
      <c r="D8" s="47" t="s">
        <v>147</v>
      </c>
      <c r="E8" s="47" t="s">
        <v>83</v>
      </c>
      <c r="F8" s="47" t="s">
        <v>83</v>
      </c>
      <c r="G8" s="47" t="s">
        <v>83</v>
      </c>
    </row>
    <row r="9" spans="1:7" ht="15.75" thickBot="1">
      <c r="A9" s="48">
        <v>1</v>
      </c>
      <c r="B9" s="47">
        <v>2</v>
      </c>
      <c r="C9" s="47"/>
      <c r="D9" s="47">
        <v>4</v>
      </c>
      <c r="E9" s="47">
        <v>5</v>
      </c>
      <c r="F9" s="47">
        <v>6</v>
      </c>
      <c r="G9" s="47">
        <v>7</v>
      </c>
    </row>
    <row r="10" spans="1:7" ht="34.5" customHeight="1" thickBot="1">
      <c r="A10" s="48"/>
      <c r="B10" s="49" t="s">
        <v>150</v>
      </c>
      <c r="C10" s="47">
        <v>215</v>
      </c>
      <c r="D10" s="47">
        <v>220</v>
      </c>
      <c r="E10" s="47">
        <v>226</v>
      </c>
      <c r="F10" s="47">
        <v>231</v>
      </c>
      <c r="G10" s="47">
        <v>235</v>
      </c>
    </row>
    <row r="11" spans="1:7" ht="15.75" thickBot="1">
      <c r="A11" s="48"/>
      <c r="B11" s="50" t="s">
        <v>115</v>
      </c>
      <c r="C11" s="47"/>
      <c r="D11" s="47"/>
      <c r="E11" s="47"/>
      <c r="F11" s="47"/>
      <c r="G11" s="47"/>
    </row>
    <row r="12" spans="1:7" ht="27.75" customHeight="1" thickBot="1">
      <c r="A12" s="48"/>
      <c r="B12" s="50" t="s">
        <v>151</v>
      </c>
      <c r="C12" s="47"/>
      <c r="D12" s="47"/>
      <c r="E12" s="47"/>
      <c r="F12" s="47"/>
      <c r="G12" s="47"/>
    </row>
    <row r="13" spans="1:7" ht="18.75" customHeight="1" thickBot="1">
      <c r="A13" s="48"/>
      <c r="B13" s="493" t="s">
        <v>794</v>
      </c>
      <c r="C13" s="47">
        <v>131</v>
      </c>
      <c r="D13" s="47">
        <v>131</v>
      </c>
      <c r="E13" s="47">
        <v>133</v>
      </c>
      <c r="F13" s="47">
        <v>134</v>
      </c>
      <c r="G13" s="47">
        <v>135</v>
      </c>
    </row>
    <row r="14" spans="1:7" ht="24.75" customHeight="1" thickBot="1">
      <c r="A14" s="48"/>
      <c r="B14" s="493" t="s">
        <v>795</v>
      </c>
      <c r="C14" s="47">
        <v>13</v>
      </c>
      <c r="D14" s="47">
        <v>13</v>
      </c>
      <c r="E14" s="47">
        <v>14</v>
      </c>
      <c r="F14" s="47">
        <v>15</v>
      </c>
      <c r="G14" s="47">
        <v>16</v>
      </c>
    </row>
    <row r="15" spans="1:7" ht="25.5" customHeight="1" thickBot="1">
      <c r="A15" s="48"/>
      <c r="B15" s="493" t="s">
        <v>796</v>
      </c>
      <c r="C15" s="47">
        <v>18</v>
      </c>
      <c r="D15" s="47">
        <v>19</v>
      </c>
      <c r="E15" s="47">
        <v>20</v>
      </c>
      <c r="F15" s="47">
        <v>21</v>
      </c>
      <c r="G15" s="47">
        <v>22</v>
      </c>
    </row>
    <row r="16" spans="1:7" ht="24" customHeight="1" thickBot="1">
      <c r="A16" s="48"/>
      <c r="B16" s="493" t="s">
        <v>797</v>
      </c>
      <c r="C16" s="47">
        <v>18</v>
      </c>
      <c r="D16" s="47">
        <v>19</v>
      </c>
      <c r="E16" s="47">
        <v>21</v>
      </c>
      <c r="F16" s="47">
        <v>22</v>
      </c>
      <c r="G16" s="47">
        <v>23</v>
      </c>
    </row>
    <row r="17" spans="1:7" ht="16.5" customHeight="1">
      <c r="A17" s="381"/>
      <c r="B17" s="494" t="s">
        <v>798</v>
      </c>
      <c r="C17" s="381">
        <v>35</v>
      </c>
      <c r="D17" s="381">
        <v>38</v>
      </c>
      <c r="E17" s="381">
        <v>38</v>
      </c>
      <c r="F17" s="381">
        <v>39</v>
      </c>
      <c r="G17" s="381">
        <v>40</v>
      </c>
    </row>
    <row r="18" spans="1:7" ht="13.5" thickBot="1">
      <c r="A18" s="382"/>
      <c r="B18" s="495"/>
      <c r="C18" s="382"/>
      <c r="D18" s="382"/>
      <c r="E18" s="382"/>
      <c r="F18" s="382"/>
      <c r="G18" s="382"/>
    </row>
    <row r="19" ht="15">
      <c r="A19" s="51"/>
    </row>
    <row r="20" ht="15">
      <c r="A20" s="51"/>
    </row>
    <row r="21" spans="1:14" ht="12.75">
      <c r="A21" s="53"/>
      <c r="C21" s="496" t="s">
        <v>799</v>
      </c>
      <c r="D21" s="496"/>
      <c r="E21" s="496"/>
      <c r="F21" s="496"/>
      <c r="G21" s="496"/>
      <c r="H21" s="496"/>
      <c r="I21" s="496"/>
      <c r="J21" s="496"/>
      <c r="K21" s="496"/>
      <c r="L21" s="496"/>
      <c r="M21" s="53"/>
      <c r="N21" s="53"/>
    </row>
    <row r="22" spans="1:14" ht="12.75">
      <c r="A22" s="53"/>
      <c r="C22" s="496" t="s">
        <v>800</v>
      </c>
      <c r="D22" s="496"/>
      <c r="E22" s="496"/>
      <c r="F22" s="496"/>
      <c r="G22" s="496"/>
      <c r="H22" s="496"/>
      <c r="I22" s="496"/>
      <c r="J22" s="496"/>
      <c r="K22" s="496"/>
      <c r="L22" s="496"/>
      <c r="M22" s="53"/>
      <c r="N22" s="53"/>
    </row>
    <row r="23" spans="1:14" ht="12.7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</row>
    <row r="24" spans="2:14" ht="12.75">
      <c r="B24" s="52" t="s">
        <v>801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</row>
    <row r="25" spans="1:14" ht="12.7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</row>
    <row r="26" spans="1:16" ht="12.75" customHeight="1">
      <c r="A26" s="383" t="s">
        <v>294</v>
      </c>
      <c r="B26" s="380" t="s">
        <v>152</v>
      </c>
      <c r="C26" s="380" t="s">
        <v>153</v>
      </c>
      <c r="D26" s="380" t="s">
        <v>78</v>
      </c>
      <c r="E26" s="380" t="s">
        <v>802</v>
      </c>
      <c r="F26" s="380"/>
      <c r="G26" s="380" t="s">
        <v>803</v>
      </c>
      <c r="H26" s="380"/>
      <c r="I26" s="380" t="s">
        <v>804</v>
      </c>
      <c r="J26" s="380"/>
      <c r="K26" s="380" t="s">
        <v>805</v>
      </c>
      <c r="L26" s="380"/>
      <c r="M26" s="380" t="s">
        <v>806</v>
      </c>
      <c r="N26" s="380"/>
      <c r="O26" s="380" t="s">
        <v>154</v>
      </c>
      <c r="P26" s="380"/>
    </row>
    <row r="27" spans="1:16" ht="12.75" customHeight="1">
      <c r="A27" s="383"/>
      <c r="B27" s="383"/>
      <c r="C27" s="383"/>
      <c r="D27" s="383"/>
      <c r="E27" s="380" t="s">
        <v>155</v>
      </c>
      <c r="F27" s="380"/>
      <c r="G27" s="380" t="s">
        <v>155</v>
      </c>
      <c r="H27" s="380"/>
      <c r="I27" s="380" t="s">
        <v>155</v>
      </c>
      <c r="J27" s="380"/>
      <c r="K27" s="380" t="s">
        <v>155</v>
      </c>
      <c r="L27" s="380"/>
      <c r="M27" s="380" t="s">
        <v>155</v>
      </c>
      <c r="N27" s="380"/>
      <c r="O27" s="380" t="s">
        <v>155</v>
      </c>
      <c r="P27" s="380"/>
    </row>
    <row r="28" spans="1:16" ht="12.75">
      <c r="A28" s="383"/>
      <c r="B28" s="383"/>
      <c r="C28" s="383"/>
      <c r="D28" s="383"/>
      <c r="E28" s="54" t="s">
        <v>156</v>
      </c>
      <c r="F28" s="54" t="s">
        <v>157</v>
      </c>
      <c r="G28" s="54" t="s">
        <v>156</v>
      </c>
      <c r="H28" s="54" t="s">
        <v>157</v>
      </c>
      <c r="I28" s="54" t="s">
        <v>156</v>
      </c>
      <c r="J28" s="54" t="s">
        <v>157</v>
      </c>
      <c r="K28" s="54" t="s">
        <v>156</v>
      </c>
      <c r="L28" s="54" t="s">
        <v>157</v>
      </c>
      <c r="M28" s="54" t="s">
        <v>156</v>
      </c>
      <c r="N28" s="54" t="s">
        <v>157</v>
      </c>
      <c r="O28" s="54" t="s">
        <v>156</v>
      </c>
      <c r="P28" s="54" t="s">
        <v>157</v>
      </c>
    </row>
    <row r="29" spans="1:16" ht="12.75">
      <c r="A29" s="383"/>
      <c r="B29" s="383"/>
      <c r="C29" s="383"/>
      <c r="D29" s="383"/>
      <c r="E29" s="54" t="s">
        <v>158</v>
      </c>
      <c r="F29" s="54" t="s">
        <v>159</v>
      </c>
      <c r="G29" s="54" t="s">
        <v>158</v>
      </c>
      <c r="H29" s="54" t="s">
        <v>159</v>
      </c>
      <c r="I29" s="54" t="s">
        <v>158</v>
      </c>
      <c r="J29" s="54" t="s">
        <v>159</v>
      </c>
      <c r="K29" s="54" t="s">
        <v>158</v>
      </c>
      <c r="L29" s="54" t="s">
        <v>159</v>
      </c>
      <c r="M29" s="54" t="s">
        <v>158</v>
      </c>
      <c r="N29" s="54" t="s">
        <v>159</v>
      </c>
      <c r="O29" s="54" t="s">
        <v>158</v>
      </c>
      <c r="P29" s="54" t="s">
        <v>159</v>
      </c>
    </row>
    <row r="30" spans="1:16" ht="48.75">
      <c r="A30" s="55" t="s">
        <v>9</v>
      </c>
      <c r="B30" s="55" t="s">
        <v>160</v>
      </c>
      <c r="C30" s="55" t="s">
        <v>161</v>
      </c>
      <c r="D30" s="55" t="s">
        <v>162</v>
      </c>
      <c r="E30" s="54">
        <v>22</v>
      </c>
      <c r="F30" s="54">
        <v>0</v>
      </c>
      <c r="G30" s="54">
        <v>24</v>
      </c>
      <c r="H30" s="54">
        <v>0</v>
      </c>
      <c r="I30" s="54">
        <v>26</v>
      </c>
      <c r="J30" s="54">
        <v>1</v>
      </c>
      <c r="K30" s="54">
        <v>26</v>
      </c>
      <c r="L30" s="54">
        <v>2</v>
      </c>
      <c r="M30" s="54">
        <v>26</v>
      </c>
      <c r="N30" s="54">
        <v>2</v>
      </c>
      <c r="O30" s="54">
        <v>26</v>
      </c>
      <c r="P30" s="54">
        <v>2</v>
      </c>
    </row>
    <row r="31" spans="1:16" ht="48.75">
      <c r="A31" s="55" t="s">
        <v>295</v>
      </c>
      <c r="B31" s="55" t="s">
        <v>163</v>
      </c>
      <c r="C31" s="55" t="s">
        <v>161</v>
      </c>
      <c r="D31" s="55" t="s">
        <v>162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</row>
    <row r="32" spans="1:16" ht="48.75">
      <c r="A32" s="56" t="s">
        <v>296</v>
      </c>
      <c r="B32" s="55" t="s">
        <v>164</v>
      </c>
      <c r="C32" s="55" t="s">
        <v>161</v>
      </c>
      <c r="D32" s="55" t="s">
        <v>162</v>
      </c>
      <c r="E32" s="54">
        <v>2</v>
      </c>
      <c r="F32" s="54">
        <v>0</v>
      </c>
      <c r="G32" s="54">
        <v>2</v>
      </c>
      <c r="H32" s="54">
        <v>1</v>
      </c>
      <c r="I32" s="54">
        <v>2</v>
      </c>
      <c r="J32" s="54">
        <v>1</v>
      </c>
      <c r="K32" s="54">
        <v>2</v>
      </c>
      <c r="L32" s="54">
        <v>1</v>
      </c>
      <c r="M32" s="54">
        <v>2</v>
      </c>
      <c r="N32" s="54">
        <v>5</v>
      </c>
      <c r="O32" s="54">
        <v>2</v>
      </c>
      <c r="P32" s="54">
        <v>5</v>
      </c>
    </row>
    <row r="33" spans="1:16" ht="29.25">
      <c r="A33" s="55" t="s">
        <v>297</v>
      </c>
      <c r="B33" s="55" t="s">
        <v>165</v>
      </c>
      <c r="C33" s="55" t="s">
        <v>166</v>
      </c>
      <c r="D33" s="55" t="s">
        <v>167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500</v>
      </c>
      <c r="M33" s="54">
        <v>0</v>
      </c>
      <c r="N33" s="54">
        <v>500</v>
      </c>
      <c r="O33" s="54">
        <v>0</v>
      </c>
      <c r="P33" s="54">
        <v>500</v>
      </c>
    </row>
    <row r="34" spans="1:16" ht="78">
      <c r="A34" s="55" t="s">
        <v>298</v>
      </c>
      <c r="B34" s="55" t="s">
        <v>168</v>
      </c>
      <c r="C34" s="55" t="s">
        <v>169</v>
      </c>
      <c r="D34" s="55" t="s">
        <v>74</v>
      </c>
      <c r="E34" s="54">
        <v>8</v>
      </c>
      <c r="F34" s="54">
        <v>0</v>
      </c>
      <c r="G34" s="54">
        <v>8</v>
      </c>
      <c r="H34" s="54">
        <v>0</v>
      </c>
      <c r="I34" s="54">
        <v>8</v>
      </c>
      <c r="J34" s="54">
        <v>0</v>
      </c>
      <c r="K34" s="54">
        <v>8</v>
      </c>
      <c r="L34" s="54">
        <v>0</v>
      </c>
      <c r="M34" s="54">
        <v>8</v>
      </c>
      <c r="N34" s="54">
        <v>0</v>
      </c>
      <c r="O34" s="54">
        <v>8</v>
      </c>
      <c r="P34" s="54">
        <v>0</v>
      </c>
    </row>
    <row r="35" spans="1:16" ht="29.25">
      <c r="A35" s="55" t="s">
        <v>299</v>
      </c>
      <c r="B35" s="55" t="s">
        <v>170</v>
      </c>
      <c r="C35" s="55" t="s">
        <v>171</v>
      </c>
      <c r="D35" s="55" t="s">
        <v>74</v>
      </c>
      <c r="E35" s="54">
        <v>240</v>
      </c>
      <c r="F35" s="54">
        <v>0</v>
      </c>
      <c r="G35" s="54">
        <v>240</v>
      </c>
      <c r="H35" s="54">
        <v>0</v>
      </c>
      <c r="I35" s="54">
        <v>164</v>
      </c>
      <c r="J35" s="54">
        <v>0</v>
      </c>
      <c r="K35" s="54">
        <v>164</v>
      </c>
      <c r="L35" s="54">
        <v>0</v>
      </c>
      <c r="M35" s="54">
        <v>164</v>
      </c>
      <c r="N35" s="54">
        <v>0</v>
      </c>
      <c r="O35" s="54">
        <v>164</v>
      </c>
      <c r="P35" s="54">
        <v>0</v>
      </c>
    </row>
    <row r="36" spans="1:16" ht="87.75">
      <c r="A36" s="56" t="s">
        <v>300</v>
      </c>
      <c r="B36" s="55" t="s">
        <v>172</v>
      </c>
      <c r="C36" s="55" t="s">
        <v>173</v>
      </c>
      <c r="D36" s="55" t="s">
        <v>167</v>
      </c>
      <c r="E36" s="54">
        <v>2856</v>
      </c>
      <c r="F36" s="54">
        <v>1387</v>
      </c>
      <c r="G36" s="54">
        <v>2876</v>
      </c>
      <c r="H36" s="54">
        <v>1387</v>
      </c>
      <c r="I36" s="54">
        <v>2896</v>
      </c>
      <c r="J36" s="54">
        <v>1387</v>
      </c>
      <c r="K36" s="54">
        <v>2976</v>
      </c>
      <c r="L36" s="54">
        <v>1387</v>
      </c>
      <c r="M36" s="54">
        <v>1976</v>
      </c>
      <c r="N36" s="54">
        <v>1397</v>
      </c>
      <c r="O36" s="54">
        <v>2976</v>
      </c>
      <c r="P36" s="54">
        <v>1397</v>
      </c>
    </row>
    <row r="37" spans="1:16" ht="12.75">
      <c r="A37" s="56"/>
      <c r="B37" s="55" t="s">
        <v>115</v>
      </c>
      <c r="C37" s="55"/>
      <c r="D37" s="55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</row>
    <row r="38" spans="1:16" ht="29.25">
      <c r="A38" s="56" t="s">
        <v>301</v>
      </c>
      <c r="B38" s="56" t="s">
        <v>174</v>
      </c>
      <c r="C38" s="55" t="s">
        <v>175</v>
      </c>
      <c r="D38" s="55" t="s">
        <v>167</v>
      </c>
      <c r="E38" s="54">
        <v>826</v>
      </c>
      <c r="F38" s="54">
        <v>719</v>
      </c>
      <c r="G38" s="54">
        <v>826</v>
      </c>
      <c r="H38" s="54">
        <v>719</v>
      </c>
      <c r="I38" s="54">
        <v>851</v>
      </c>
      <c r="J38" s="54">
        <v>719</v>
      </c>
      <c r="K38" s="54">
        <v>851</v>
      </c>
      <c r="L38" s="54">
        <v>719</v>
      </c>
      <c r="M38" s="54">
        <v>851</v>
      </c>
      <c r="N38" s="54">
        <v>719</v>
      </c>
      <c r="O38" s="54">
        <v>851</v>
      </c>
      <c r="P38" s="54">
        <v>719</v>
      </c>
    </row>
    <row r="39" spans="1:16" ht="29.25">
      <c r="A39" s="56" t="s">
        <v>302</v>
      </c>
      <c r="B39" s="56" t="s">
        <v>176</v>
      </c>
      <c r="C39" s="55" t="s">
        <v>175</v>
      </c>
      <c r="D39" s="55" t="s">
        <v>167</v>
      </c>
      <c r="E39" s="54">
        <v>2030</v>
      </c>
      <c r="F39" s="54">
        <v>668</v>
      </c>
      <c r="G39" s="54">
        <v>2050</v>
      </c>
      <c r="H39" s="54">
        <v>668</v>
      </c>
      <c r="I39" s="54">
        <v>2045</v>
      </c>
      <c r="J39" s="54">
        <v>668</v>
      </c>
      <c r="K39" s="54">
        <v>2125</v>
      </c>
      <c r="L39" s="54">
        <v>668</v>
      </c>
      <c r="M39" s="54">
        <v>2125</v>
      </c>
      <c r="N39" s="54">
        <v>678</v>
      </c>
      <c r="O39" s="54">
        <v>2125</v>
      </c>
      <c r="P39" s="54">
        <v>678</v>
      </c>
    </row>
    <row r="40" spans="1:16" ht="29.25">
      <c r="A40" s="56" t="s">
        <v>303</v>
      </c>
      <c r="B40" s="55" t="s">
        <v>807</v>
      </c>
      <c r="C40" s="55" t="s">
        <v>177</v>
      </c>
      <c r="D40" s="55" t="s">
        <v>74</v>
      </c>
      <c r="E40" s="54">
        <v>37</v>
      </c>
      <c r="F40" s="54">
        <v>8</v>
      </c>
      <c r="G40" s="54">
        <v>37</v>
      </c>
      <c r="H40" s="54">
        <v>8</v>
      </c>
      <c r="I40" s="54">
        <v>37</v>
      </c>
      <c r="J40" s="54">
        <v>8</v>
      </c>
      <c r="K40" s="54">
        <v>37</v>
      </c>
      <c r="L40" s="54">
        <v>8</v>
      </c>
      <c r="M40" s="54">
        <v>37</v>
      </c>
      <c r="N40" s="54">
        <v>8</v>
      </c>
      <c r="O40" s="54">
        <v>37</v>
      </c>
      <c r="P40" s="54">
        <v>8</v>
      </c>
    </row>
    <row r="41" spans="1:16" ht="12.75">
      <c r="A41" s="56"/>
      <c r="B41" s="55" t="s">
        <v>115</v>
      </c>
      <c r="C41" s="55"/>
      <c r="D41" s="55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</row>
    <row r="42" spans="1:16" ht="19.5">
      <c r="A42" s="56" t="s">
        <v>304</v>
      </c>
      <c r="B42" s="56" t="s">
        <v>174</v>
      </c>
      <c r="C42" s="55" t="s">
        <v>177</v>
      </c>
      <c r="D42" s="55" t="s">
        <v>74</v>
      </c>
      <c r="E42" s="54">
        <v>0</v>
      </c>
      <c r="F42" s="54">
        <v>0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</row>
    <row r="43" spans="1:16" ht="19.5">
      <c r="A43" s="56" t="s">
        <v>305</v>
      </c>
      <c r="B43" s="56" t="s">
        <v>176</v>
      </c>
      <c r="C43" s="55" t="s">
        <v>177</v>
      </c>
      <c r="D43" s="55" t="s">
        <v>74</v>
      </c>
      <c r="E43" s="54">
        <v>37</v>
      </c>
      <c r="F43" s="54">
        <v>8</v>
      </c>
      <c r="G43" s="54">
        <v>37</v>
      </c>
      <c r="H43" s="54">
        <v>8</v>
      </c>
      <c r="I43" s="54">
        <v>37</v>
      </c>
      <c r="J43" s="54">
        <v>8</v>
      </c>
      <c r="K43" s="54">
        <v>37</v>
      </c>
      <c r="L43" s="54">
        <v>8</v>
      </c>
      <c r="M43" s="54">
        <v>37</v>
      </c>
      <c r="N43" s="54">
        <v>8</v>
      </c>
      <c r="O43" s="54">
        <v>37</v>
      </c>
      <c r="P43" s="54">
        <v>8</v>
      </c>
    </row>
    <row r="44" spans="1:16" ht="29.25">
      <c r="A44" s="56" t="s">
        <v>306</v>
      </c>
      <c r="B44" s="55" t="s">
        <v>808</v>
      </c>
      <c r="C44" s="55" t="s">
        <v>178</v>
      </c>
      <c r="D44" s="55" t="s">
        <v>167</v>
      </c>
      <c r="E44" s="54">
        <v>231</v>
      </c>
      <c r="F44" s="54">
        <v>42</v>
      </c>
      <c r="G44" s="54">
        <v>231</v>
      </c>
      <c r="H44" s="54">
        <v>42</v>
      </c>
      <c r="I44" s="54">
        <v>231</v>
      </c>
      <c r="J44" s="54">
        <v>42</v>
      </c>
      <c r="K44" s="54">
        <v>231</v>
      </c>
      <c r="L44" s="54">
        <v>42</v>
      </c>
      <c r="M44" s="54">
        <v>231</v>
      </c>
      <c r="N44" s="54">
        <v>42</v>
      </c>
      <c r="O44" s="54">
        <v>231</v>
      </c>
      <c r="P44" s="54">
        <v>42</v>
      </c>
    </row>
    <row r="45" spans="1:16" ht="12.75">
      <c r="A45" s="56" t="s">
        <v>307</v>
      </c>
      <c r="B45" s="55" t="s">
        <v>115</v>
      </c>
      <c r="C45" s="55"/>
      <c r="D45" s="55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</row>
    <row r="46" spans="1:16" ht="12.75">
      <c r="A46" s="56"/>
      <c r="B46" s="56" t="s">
        <v>174</v>
      </c>
      <c r="C46" s="55"/>
      <c r="D46" s="55" t="s">
        <v>167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</row>
    <row r="47" spans="1:16" ht="12.75">
      <c r="A47" s="56" t="s">
        <v>308</v>
      </c>
      <c r="B47" s="56" t="s">
        <v>176</v>
      </c>
      <c r="C47" s="55"/>
      <c r="D47" s="55" t="s">
        <v>167</v>
      </c>
      <c r="E47" s="54">
        <v>231</v>
      </c>
      <c r="F47" s="54">
        <v>42</v>
      </c>
      <c r="G47" s="54">
        <v>231</v>
      </c>
      <c r="H47" s="54">
        <v>42</v>
      </c>
      <c r="I47" s="54">
        <v>231</v>
      </c>
      <c r="J47" s="54">
        <v>42</v>
      </c>
      <c r="K47" s="54">
        <v>231</v>
      </c>
      <c r="L47" s="54">
        <v>42</v>
      </c>
      <c r="M47" s="54">
        <v>231</v>
      </c>
      <c r="N47" s="54">
        <v>42</v>
      </c>
      <c r="O47" s="54">
        <v>231</v>
      </c>
      <c r="P47" s="54">
        <v>42</v>
      </c>
    </row>
    <row r="48" spans="1:16" ht="48.75">
      <c r="A48" s="56" t="s">
        <v>309</v>
      </c>
      <c r="B48" s="55" t="s">
        <v>179</v>
      </c>
      <c r="C48" s="55" t="s">
        <v>180</v>
      </c>
      <c r="D48" s="55" t="s">
        <v>162</v>
      </c>
      <c r="E48" s="54">
        <v>1</v>
      </c>
      <c r="F48" s="54">
        <v>0</v>
      </c>
      <c r="G48" s="54">
        <v>2</v>
      </c>
      <c r="H48" s="54">
        <v>0</v>
      </c>
      <c r="I48" s="54">
        <v>2</v>
      </c>
      <c r="J48" s="54">
        <v>0</v>
      </c>
      <c r="K48" s="54">
        <v>2</v>
      </c>
      <c r="L48" s="54">
        <v>0</v>
      </c>
      <c r="M48" s="54">
        <v>2</v>
      </c>
      <c r="N48" s="54">
        <v>0</v>
      </c>
      <c r="O48" s="54">
        <v>2</v>
      </c>
      <c r="P48" s="54">
        <v>0</v>
      </c>
    </row>
    <row r="49" spans="1:16" ht="39">
      <c r="A49" s="56" t="s">
        <v>310</v>
      </c>
      <c r="B49" s="55" t="s">
        <v>181</v>
      </c>
      <c r="C49" s="55" t="s">
        <v>182</v>
      </c>
      <c r="D49" s="55" t="s">
        <v>167</v>
      </c>
      <c r="E49" s="54">
        <v>387.6</v>
      </c>
      <c r="F49" s="54">
        <v>0</v>
      </c>
      <c r="G49" s="54">
        <v>387.6</v>
      </c>
      <c r="H49" s="54">
        <v>0</v>
      </c>
      <c r="I49" s="54">
        <v>387.6</v>
      </c>
      <c r="J49" s="54">
        <v>0</v>
      </c>
      <c r="K49" s="54">
        <v>387.6</v>
      </c>
      <c r="L49" s="54">
        <v>0</v>
      </c>
      <c r="M49" s="54">
        <v>387.6</v>
      </c>
      <c r="N49" s="54">
        <v>50</v>
      </c>
      <c r="O49" s="54">
        <v>387.6</v>
      </c>
      <c r="P49" s="54">
        <v>50</v>
      </c>
    </row>
    <row r="50" spans="1:16" ht="12.75">
      <c r="A50" s="56" t="s">
        <v>311</v>
      </c>
      <c r="B50" s="55" t="s">
        <v>115</v>
      </c>
      <c r="C50" s="55"/>
      <c r="D50" s="55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</row>
    <row r="51" spans="1:16" ht="12.75">
      <c r="A51" s="56"/>
      <c r="B51" s="56" t="s">
        <v>174</v>
      </c>
      <c r="C51" s="55"/>
      <c r="D51" s="55" t="s">
        <v>167</v>
      </c>
      <c r="E51" s="54">
        <v>176.6</v>
      </c>
      <c r="F51" s="54">
        <v>0</v>
      </c>
      <c r="G51" s="54">
        <v>176.6</v>
      </c>
      <c r="H51" s="54">
        <v>0</v>
      </c>
      <c r="I51" s="54">
        <v>176.6</v>
      </c>
      <c r="J51" s="54">
        <v>0</v>
      </c>
      <c r="K51" s="54">
        <v>176.6</v>
      </c>
      <c r="L51" s="54">
        <v>0</v>
      </c>
      <c r="M51" s="54">
        <v>176.6</v>
      </c>
      <c r="N51" s="54">
        <v>0</v>
      </c>
      <c r="O51" s="54">
        <v>176.6</v>
      </c>
      <c r="P51" s="54">
        <v>0</v>
      </c>
    </row>
    <row r="52" spans="1:16" ht="12.75">
      <c r="A52" s="56" t="s">
        <v>312</v>
      </c>
      <c r="B52" s="56" t="s">
        <v>176</v>
      </c>
      <c r="C52" s="55"/>
      <c r="D52" s="55" t="s">
        <v>167</v>
      </c>
      <c r="E52" s="54">
        <v>211</v>
      </c>
      <c r="F52" s="54">
        <v>0</v>
      </c>
      <c r="G52" s="54">
        <v>211</v>
      </c>
      <c r="H52" s="54">
        <v>0</v>
      </c>
      <c r="I52" s="54">
        <v>211</v>
      </c>
      <c r="J52" s="54">
        <v>0</v>
      </c>
      <c r="K52" s="54">
        <v>211</v>
      </c>
      <c r="L52" s="54">
        <v>0</v>
      </c>
      <c r="M52" s="54">
        <v>211</v>
      </c>
      <c r="N52" s="54">
        <v>50</v>
      </c>
      <c r="O52" s="54">
        <v>211</v>
      </c>
      <c r="P52" s="54">
        <v>50</v>
      </c>
    </row>
    <row r="53" spans="1:16" ht="12.75">
      <c r="A53" s="56" t="s">
        <v>313</v>
      </c>
      <c r="B53" s="56" t="s">
        <v>183</v>
      </c>
      <c r="C53" s="55"/>
      <c r="D53" s="55" t="s">
        <v>167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</row>
    <row r="54" spans="1:16" ht="48.75">
      <c r="A54" s="56" t="s">
        <v>314</v>
      </c>
      <c r="B54" s="55" t="s">
        <v>184</v>
      </c>
      <c r="C54" s="55" t="s">
        <v>180</v>
      </c>
      <c r="D54" s="55" t="s">
        <v>162</v>
      </c>
      <c r="E54" s="54">
        <v>0</v>
      </c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</row>
    <row r="55" spans="1:16" ht="29.25">
      <c r="A55" s="93" t="s">
        <v>315</v>
      </c>
      <c r="B55" s="55" t="s">
        <v>185</v>
      </c>
      <c r="C55" s="55" t="s">
        <v>186</v>
      </c>
      <c r="D55" s="55" t="s">
        <v>167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</row>
    <row r="56" spans="1:16" ht="29.25">
      <c r="A56" s="55" t="s">
        <v>316</v>
      </c>
      <c r="B56" s="55" t="s">
        <v>187</v>
      </c>
      <c r="C56" s="55" t="s">
        <v>186</v>
      </c>
      <c r="D56" s="55" t="s">
        <v>167</v>
      </c>
      <c r="E56" s="54">
        <v>0</v>
      </c>
      <c r="F56" s="54">
        <v>0</v>
      </c>
      <c r="G56" s="54">
        <v>0</v>
      </c>
      <c r="H56" s="54">
        <v>0</v>
      </c>
      <c r="I56" s="54">
        <v>0</v>
      </c>
      <c r="J56" s="54">
        <v>0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</row>
    <row r="57" spans="1:16" ht="29.25">
      <c r="A57" s="55" t="s">
        <v>317</v>
      </c>
      <c r="B57" s="55" t="s">
        <v>188</v>
      </c>
      <c r="C57" s="55" t="s">
        <v>189</v>
      </c>
      <c r="D57" s="55" t="s">
        <v>167</v>
      </c>
      <c r="E57" s="54">
        <v>0</v>
      </c>
      <c r="F57" s="54">
        <v>0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</row>
    <row r="58" spans="1:16" ht="58.5">
      <c r="A58" s="55" t="s">
        <v>318</v>
      </c>
      <c r="B58" s="55" t="s">
        <v>190</v>
      </c>
      <c r="C58" s="55" t="s">
        <v>191</v>
      </c>
      <c r="D58" s="55" t="s">
        <v>74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</row>
    <row r="59" spans="1:16" ht="78">
      <c r="A59" s="55" t="s">
        <v>319</v>
      </c>
      <c r="B59" s="55" t="s">
        <v>192</v>
      </c>
      <c r="C59" s="55" t="s">
        <v>193</v>
      </c>
      <c r="D59" s="55" t="s">
        <v>167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4">
        <v>50</v>
      </c>
      <c r="O59" s="54">
        <v>0</v>
      </c>
      <c r="P59" s="54">
        <v>50</v>
      </c>
    </row>
    <row r="60" spans="1:16" ht="156">
      <c r="A60" s="55" t="s">
        <v>320</v>
      </c>
      <c r="B60" s="55" t="s">
        <v>0</v>
      </c>
      <c r="C60" s="55" t="s">
        <v>194</v>
      </c>
      <c r="D60" s="55" t="s">
        <v>74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</row>
    <row r="61" spans="1:16" ht="146.25">
      <c r="A61" s="55" t="s">
        <v>321</v>
      </c>
      <c r="B61" s="55" t="s">
        <v>1</v>
      </c>
      <c r="C61" s="55" t="s">
        <v>195</v>
      </c>
      <c r="D61" s="55" t="s">
        <v>167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</row>
    <row r="62" spans="1:16" ht="78">
      <c r="A62" s="55" t="s">
        <v>322</v>
      </c>
      <c r="B62" s="55" t="s">
        <v>196</v>
      </c>
      <c r="C62" s="55" t="s">
        <v>197</v>
      </c>
      <c r="D62" s="55" t="s">
        <v>74</v>
      </c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</row>
    <row r="63" spans="1:16" ht="78">
      <c r="A63" s="55" t="s">
        <v>323</v>
      </c>
      <c r="B63" s="55" t="s">
        <v>198</v>
      </c>
      <c r="C63" s="55" t="s">
        <v>199</v>
      </c>
      <c r="D63" s="55" t="s">
        <v>167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</row>
    <row r="64" spans="1:16" ht="78">
      <c r="A64" s="55" t="s">
        <v>324</v>
      </c>
      <c r="B64" s="55" t="s">
        <v>198</v>
      </c>
      <c r="C64" s="55" t="s">
        <v>199</v>
      </c>
      <c r="D64" s="55" t="s">
        <v>167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55">
        <v>0</v>
      </c>
      <c r="O64" s="55">
        <v>0</v>
      </c>
      <c r="P64" s="55">
        <v>0</v>
      </c>
    </row>
  </sheetData>
  <mergeCells count="30">
    <mergeCell ref="C21:L21"/>
    <mergeCell ref="C22:L22"/>
    <mergeCell ref="E17:E18"/>
    <mergeCell ref="F17:F18"/>
    <mergeCell ref="G17:G18"/>
    <mergeCell ref="A5:G5"/>
    <mergeCell ref="A17:A18"/>
    <mergeCell ref="B17:B18"/>
    <mergeCell ref="C17:C18"/>
    <mergeCell ref="D17:D18"/>
    <mergeCell ref="I26:J26"/>
    <mergeCell ref="K26:L26"/>
    <mergeCell ref="A26:A29"/>
    <mergeCell ref="B26:B29"/>
    <mergeCell ref="C26:C29"/>
    <mergeCell ref="D26:D29"/>
    <mergeCell ref="A1:G1"/>
    <mergeCell ref="A3:F3"/>
    <mergeCell ref="A7:A8"/>
    <mergeCell ref="B7:B8"/>
    <mergeCell ref="M26:N26"/>
    <mergeCell ref="O26:P26"/>
    <mergeCell ref="E27:F27"/>
    <mergeCell ref="G27:H27"/>
    <mergeCell ref="I27:J27"/>
    <mergeCell ref="K27:L27"/>
    <mergeCell ref="M27:N27"/>
    <mergeCell ref="O27:P27"/>
    <mergeCell ref="E26:F26"/>
    <mergeCell ref="G26:H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J153"/>
  <sheetViews>
    <sheetView workbookViewId="0" topLeftCell="C1">
      <selection activeCell="M33" sqref="M33"/>
    </sheetView>
  </sheetViews>
  <sheetFormatPr defaultColWidth="9.00390625" defaultRowHeight="12.75"/>
  <cols>
    <col min="4" max="4" width="45.625" style="0" customWidth="1"/>
  </cols>
  <sheetData>
    <row r="1" spans="3:10" ht="12.75">
      <c r="C1" s="333" t="s">
        <v>75</v>
      </c>
      <c r="D1" s="333"/>
      <c r="E1" s="333"/>
      <c r="F1" s="333"/>
      <c r="G1" s="333"/>
      <c r="H1" s="333"/>
      <c r="I1" s="333"/>
      <c r="J1" s="333"/>
    </row>
    <row r="2" spans="3:8" ht="12.75">
      <c r="C2" s="333" t="s">
        <v>589</v>
      </c>
      <c r="D2" s="333"/>
      <c r="E2" s="333"/>
      <c r="F2" s="333"/>
      <c r="G2" s="333"/>
      <c r="H2" s="333"/>
    </row>
    <row r="3" spans="3:7" ht="12.75">
      <c r="C3" s="333" t="s">
        <v>590</v>
      </c>
      <c r="D3" s="333"/>
      <c r="E3" s="333"/>
      <c r="F3" s="333"/>
      <c r="G3" s="333"/>
    </row>
    <row r="4" ht="12.75">
      <c r="C4" s="68"/>
    </row>
    <row r="5" spans="3:4" ht="12.75">
      <c r="C5" s="333" t="s">
        <v>591</v>
      </c>
      <c r="D5" s="333"/>
    </row>
    <row r="6" ht="13.5" thickBot="1">
      <c r="C6" s="68"/>
    </row>
    <row r="7" spans="3:10" ht="12.75">
      <c r="C7" s="251" t="s">
        <v>77</v>
      </c>
      <c r="D7" s="251" t="s">
        <v>153</v>
      </c>
      <c r="E7" s="123" t="s">
        <v>592</v>
      </c>
      <c r="F7" s="123" t="s">
        <v>336</v>
      </c>
      <c r="G7" s="123" t="s">
        <v>144</v>
      </c>
      <c r="H7" s="123" t="s">
        <v>79</v>
      </c>
      <c r="I7" s="123" t="s">
        <v>80</v>
      </c>
      <c r="J7" s="123" t="s">
        <v>81</v>
      </c>
    </row>
    <row r="8" spans="3:10" ht="39" thickBot="1">
      <c r="C8" s="241"/>
      <c r="D8" s="241"/>
      <c r="E8" s="124" t="s">
        <v>593</v>
      </c>
      <c r="F8" s="124" t="s">
        <v>594</v>
      </c>
      <c r="G8" s="124" t="s">
        <v>82</v>
      </c>
      <c r="H8" s="124" t="s">
        <v>83</v>
      </c>
      <c r="I8" s="124" t="s">
        <v>83</v>
      </c>
      <c r="J8" s="124" t="s">
        <v>83</v>
      </c>
    </row>
    <row r="9" spans="3:10" ht="13.5" thickBot="1">
      <c r="C9" s="135">
        <v>1</v>
      </c>
      <c r="D9" s="124">
        <v>2</v>
      </c>
      <c r="E9" s="124">
        <v>3</v>
      </c>
      <c r="F9" s="124">
        <v>4</v>
      </c>
      <c r="G9" s="124">
        <v>5</v>
      </c>
      <c r="H9" s="124">
        <v>6</v>
      </c>
      <c r="I9" s="124">
        <v>7</v>
      </c>
      <c r="J9" s="124">
        <v>8</v>
      </c>
    </row>
    <row r="10" spans="3:10" ht="26.25" thickBot="1">
      <c r="C10" s="184"/>
      <c r="D10" s="182" t="s">
        <v>595</v>
      </c>
      <c r="E10" s="181" t="s">
        <v>596</v>
      </c>
      <c r="F10" s="185">
        <v>103.7</v>
      </c>
      <c r="G10" s="185">
        <v>101.7</v>
      </c>
      <c r="H10" s="185">
        <v>104</v>
      </c>
      <c r="I10" s="185">
        <v>106.6</v>
      </c>
      <c r="J10" s="185">
        <v>108.1</v>
      </c>
    </row>
    <row r="11" spans="3:10" ht="33" customHeight="1">
      <c r="C11" s="384" t="s">
        <v>9</v>
      </c>
      <c r="D11" s="386" t="s">
        <v>597</v>
      </c>
      <c r="E11" s="186" t="s">
        <v>598</v>
      </c>
      <c r="F11" s="188"/>
      <c r="G11" s="188"/>
      <c r="H11" s="188"/>
      <c r="I11" s="188"/>
      <c r="J11" s="188"/>
    </row>
    <row r="12" spans="3:10" ht="39" thickBot="1">
      <c r="C12" s="385"/>
      <c r="D12" s="387"/>
      <c r="E12" s="187" t="s">
        <v>599</v>
      </c>
      <c r="F12" s="181" t="s">
        <v>600</v>
      </c>
      <c r="G12" s="181" t="s">
        <v>601</v>
      </c>
      <c r="H12" s="181" t="s">
        <v>602</v>
      </c>
      <c r="I12" s="181" t="s">
        <v>603</v>
      </c>
      <c r="J12" s="189">
        <v>55747</v>
      </c>
    </row>
    <row r="13" spans="3:10" ht="25.5">
      <c r="C13" s="384"/>
      <c r="D13" s="389"/>
      <c r="E13" s="186" t="s">
        <v>604</v>
      </c>
      <c r="F13" s="188"/>
      <c r="G13" s="188"/>
      <c r="H13" s="188"/>
      <c r="I13" s="188"/>
      <c r="J13" s="188"/>
    </row>
    <row r="14" spans="3:10" ht="25.5">
      <c r="C14" s="388"/>
      <c r="D14" s="390"/>
      <c r="E14" s="186" t="s">
        <v>605</v>
      </c>
      <c r="F14" s="188">
        <v>97.4</v>
      </c>
      <c r="G14" s="188">
        <v>100</v>
      </c>
      <c r="H14" s="188">
        <v>100</v>
      </c>
      <c r="I14" s="188">
        <v>100</v>
      </c>
      <c r="J14" s="188">
        <v>100</v>
      </c>
    </row>
    <row r="15" spans="3:10" ht="13.5" thickBot="1">
      <c r="C15" s="385"/>
      <c r="D15" s="391"/>
      <c r="E15" s="187" t="s">
        <v>606</v>
      </c>
      <c r="F15" s="126"/>
      <c r="G15" s="126"/>
      <c r="H15" s="126"/>
      <c r="I15" s="126"/>
      <c r="J15" s="126"/>
    </row>
    <row r="16" spans="3:10" ht="49.5" customHeight="1">
      <c r="C16" s="384" t="s">
        <v>295</v>
      </c>
      <c r="D16" s="386" t="s">
        <v>607</v>
      </c>
      <c r="E16" s="186" t="s">
        <v>598</v>
      </c>
      <c r="F16" s="188"/>
      <c r="G16" s="188"/>
      <c r="H16" s="188"/>
      <c r="I16" s="188"/>
      <c r="J16" s="188"/>
    </row>
    <row r="17" spans="3:10" ht="39" thickBot="1">
      <c r="C17" s="385"/>
      <c r="D17" s="387"/>
      <c r="E17" s="187" t="s">
        <v>599</v>
      </c>
      <c r="F17" s="181" t="s">
        <v>608</v>
      </c>
      <c r="G17" s="181" t="s">
        <v>609</v>
      </c>
      <c r="H17" s="189">
        <v>51560</v>
      </c>
      <c r="I17" s="189">
        <v>26880</v>
      </c>
      <c r="J17" s="189">
        <v>13870</v>
      </c>
    </row>
    <row r="18" spans="3:10" ht="25.5">
      <c r="C18" s="384"/>
      <c r="D18" s="392"/>
      <c r="E18" s="186" t="s">
        <v>604</v>
      </c>
      <c r="F18" s="188"/>
      <c r="G18" s="188"/>
      <c r="H18" s="188"/>
      <c r="I18" s="188"/>
      <c r="J18" s="188"/>
    </row>
    <row r="19" spans="3:10" ht="25.5">
      <c r="C19" s="388"/>
      <c r="D19" s="393"/>
      <c r="E19" s="186" t="s">
        <v>605</v>
      </c>
      <c r="F19" s="188">
        <v>134</v>
      </c>
      <c r="G19" s="188" t="s">
        <v>610</v>
      </c>
      <c r="H19" s="188">
        <v>128</v>
      </c>
      <c r="I19" s="188">
        <v>48.9</v>
      </c>
      <c r="J19" s="188">
        <v>47.7</v>
      </c>
    </row>
    <row r="20" spans="3:10" ht="13.5" thickBot="1">
      <c r="C20" s="385"/>
      <c r="D20" s="394"/>
      <c r="E20" s="187" t="s">
        <v>606</v>
      </c>
      <c r="F20" s="126"/>
      <c r="G20" s="126"/>
      <c r="H20" s="126"/>
      <c r="I20" s="126"/>
      <c r="J20" s="126"/>
    </row>
    <row r="21" spans="3:10" ht="36" customHeight="1" thickBot="1">
      <c r="C21" s="184" t="s">
        <v>611</v>
      </c>
      <c r="D21" s="191" t="s">
        <v>612</v>
      </c>
      <c r="E21" s="192"/>
      <c r="F21" s="181"/>
      <c r="G21" s="181"/>
      <c r="H21" s="181"/>
      <c r="I21" s="181"/>
      <c r="J21" s="181"/>
    </row>
    <row r="22" spans="3:10" ht="12.75">
      <c r="C22" s="384"/>
      <c r="D22" s="190"/>
      <c r="E22" s="186" t="s">
        <v>598</v>
      </c>
      <c r="F22" s="188"/>
      <c r="G22" s="188"/>
      <c r="H22" s="188"/>
      <c r="I22" s="188"/>
      <c r="J22" s="188"/>
    </row>
    <row r="23" spans="3:10" ht="28.5" customHeight="1" thickBot="1">
      <c r="C23" s="385"/>
      <c r="D23" s="191" t="s">
        <v>43</v>
      </c>
      <c r="E23" s="187" t="s">
        <v>599</v>
      </c>
      <c r="F23" s="181" t="s">
        <v>613</v>
      </c>
      <c r="G23" s="181" t="s">
        <v>614</v>
      </c>
      <c r="H23" s="189">
        <v>1100</v>
      </c>
      <c r="I23" s="189">
        <v>1200</v>
      </c>
      <c r="J23" s="189">
        <v>1200</v>
      </c>
    </row>
    <row r="24" spans="3:10" ht="25.5">
      <c r="C24" s="384"/>
      <c r="D24" s="389"/>
      <c r="E24" s="186" t="s">
        <v>604</v>
      </c>
      <c r="F24" s="188"/>
      <c r="G24" s="188"/>
      <c r="H24" s="188"/>
      <c r="I24" s="188"/>
      <c r="J24" s="188"/>
    </row>
    <row r="25" spans="3:10" ht="25.5">
      <c r="C25" s="388"/>
      <c r="D25" s="390"/>
      <c r="E25" s="186" t="s">
        <v>605</v>
      </c>
      <c r="F25" s="188">
        <v>67.5</v>
      </c>
      <c r="G25" s="188">
        <v>82.8</v>
      </c>
      <c r="H25" s="188">
        <v>105.8</v>
      </c>
      <c r="I25" s="188">
        <v>102.3</v>
      </c>
      <c r="J25" s="188">
        <v>92.5</v>
      </c>
    </row>
    <row r="26" spans="3:10" ht="13.5" thickBot="1">
      <c r="C26" s="385"/>
      <c r="D26" s="391"/>
      <c r="E26" s="187" t="s">
        <v>606</v>
      </c>
      <c r="F26" s="126"/>
      <c r="G26" s="126"/>
      <c r="H26" s="126"/>
      <c r="I26" s="126"/>
      <c r="J26" s="126"/>
    </row>
    <row r="27" spans="3:10" ht="14.25" thickBot="1">
      <c r="C27" s="184"/>
      <c r="D27" s="193" t="s">
        <v>615</v>
      </c>
      <c r="E27" s="192"/>
      <c r="F27" s="181"/>
      <c r="G27" s="181"/>
      <c r="H27" s="181"/>
      <c r="I27" s="181"/>
      <c r="J27" s="181"/>
    </row>
    <row r="28" spans="3:10" ht="14.25" thickBot="1">
      <c r="C28" s="184"/>
      <c r="D28" s="193" t="s">
        <v>616</v>
      </c>
      <c r="E28" s="192"/>
      <c r="F28" s="189">
        <v>1187</v>
      </c>
      <c r="G28" s="189">
        <v>1000</v>
      </c>
      <c r="H28" s="189">
        <v>1100</v>
      </c>
      <c r="I28" s="189">
        <v>1200</v>
      </c>
      <c r="J28" s="189">
        <v>1200</v>
      </c>
    </row>
    <row r="29" spans="3:10" ht="12.75">
      <c r="C29" s="384"/>
      <c r="D29" s="190"/>
      <c r="E29" s="186" t="s">
        <v>598</v>
      </c>
      <c r="F29" s="188"/>
      <c r="G29" s="188"/>
      <c r="H29" s="188"/>
      <c r="I29" s="188"/>
      <c r="J29" s="188"/>
    </row>
    <row r="30" spans="3:10" ht="41.25" customHeight="1" thickBot="1">
      <c r="C30" s="385"/>
      <c r="D30" s="191" t="s">
        <v>40</v>
      </c>
      <c r="E30" s="187" t="s">
        <v>599</v>
      </c>
      <c r="F30" s="181" t="s">
        <v>494</v>
      </c>
      <c r="G30" s="181" t="s">
        <v>351</v>
      </c>
      <c r="H30" s="181" t="s">
        <v>494</v>
      </c>
      <c r="I30" s="181" t="s">
        <v>351</v>
      </c>
      <c r="J30" s="181" t="s">
        <v>494</v>
      </c>
    </row>
    <row r="31" spans="3:10" ht="25.5">
      <c r="C31" s="384"/>
      <c r="D31" s="389"/>
      <c r="E31" s="186" t="s">
        <v>604</v>
      </c>
      <c r="F31" s="188"/>
      <c r="G31" s="188"/>
      <c r="H31" s="188"/>
      <c r="I31" s="188"/>
      <c r="J31" s="188" t="s">
        <v>55</v>
      </c>
    </row>
    <row r="32" spans="3:10" ht="25.5">
      <c r="C32" s="388"/>
      <c r="D32" s="390"/>
      <c r="E32" s="186" t="s">
        <v>605</v>
      </c>
      <c r="F32" s="188" t="s">
        <v>494</v>
      </c>
      <c r="G32" s="188" t="s">
        <v>351</v>
      </c>
      <c r="H32" s="188" t="s">
        <v>494</v>
      </c>
      <c r="I32" s="188" t="s">
        <v>351</v>
      </c>
      <c r="J32" s="188" t="s">
        <v>351</v>
      </c>
    </row>
    <row r="33" spans="3:10" ht="13.5" thickBot="1">
      <c r="C33" s="385"/>
      <c r="D33" s="391"/>
      <c r="E33" s="187" t="s">
        <v>606</v>
      </c>
      <c r="F33" s="126"/>
      <c r="G33" s="126"/>
      <c r="H33" s="126"/>
      <c r="I33" s="126"/>
      <c r="J33" s="126"/>
    </row>
    <row r="34" spans="3:10" ht="12.75">
      <c r="C34" s="384"/>
      <c r="D34" s="190"/>
      <c r="E34" s="186" t="s">
        <v>598</v>
      </c>
      <c r="F34" s="188"/>
      <c r="G34" s="188"/>
      <c r="H34" s="188"/>
      <c r="I34" s="188"/>
      <c r="J34" s="188" t="s">
        <v>55</v>
      </c>
    </row>
    <row r="35" spans="3:10" ht="39" thickBot="1">
      <c r="C35" s="385"/>
      <c r="D35" s="191" t="s">
        <v>48</v>
      </c>
      <c r="E35" s="187" t="s">
        <v>599</v>
      </c>
      <c r="F35" s="181" t="s">
        <v>494</v>
      </c>
      <c r="G35" s="181">
        <v>800</v>
      </c>
      <c r="H35" s="181" t="s">
        <v>351</v>
      </c>
      <c r="I35" s="181" t="s">
        <v>351</v>
      </c>
      <c r="J35" s="181" t="s">
        <v>351</v>
      </c>
    </row>
    <row r="36" spans="3:10" ht="25.5">
      <c r="C36" s="384"/>
      <c r="D36" s="389"/>
      <c r="E36" s="186" t="s">
        <v>604</v>
      </c>
      <c r="F36" s="188"/>
      <c r="G36" s="188"/>
      <c r="H36" s="188"/>
      <c r="I36" s="188"/>
      <c r="J36" s="188" t="s">
        <v>55</v>
      </c>
    </row>
    <row r="37" spans="3:10" ht="25.5">
      <c r="C37" s="388"/>
      <c r="D37" s="390"/>
      <c r="E37" s="186" t="s">
        <v>605</v>
      </c>
      <c r="F37" s="188" t="s">
        <v>494</v>
      </c>
      <c r="G37" s="188" t="s">
        <v>351</v>
      </c>
      <c r="H37" s="188" t="s">
        <v>351</v>
      </c>
      <c r="I37" s="188" t="s">
        <v>351</v>
      </c>
      <c r="J37" s="188" t="s">
        <v>351</v>
      </c>
    </row>
    <row r="38" spans="3:10" ht="12.75">
      <c r="C38" s="388"/>
      <c r="D38" s="390"/>
      <c r="E38" s="186" t="s">
        <v>606</v>
      </c>
      <c r="F38" s="179"/>
      <c r="G38" s="179"/>
      <c r="H38" s="179"/>
      <c r="I38" s="179"/>
      <c r="J38" s="179"/>
    </row>
    <row r="39" spans="3:10" ht="12.75">
      <c r="C39" s="388"/>
      <c r="D39" s="390"/>
      <c r="E39" s="186"/>
      <c r="F39" s="179"/>
      <c r="G39" s="179"/>
      <c r="H39" s="179"/>
      <c r="I39" s="179"/>
      <c r="J39" s="179"/>
    </row>
    <row r="40" spans="3:10" ht="13.5" thickBot="1">
      <c r="C40" s="385"/>
      <c r="D40" s="391"/>
      <c r="E40" s="187"/>
      <c r="F40" s="126"/>
      <c r="G40" s="126"/>
      <c r="H40" s="126"/>
      <c r="I40" s="126"/>
      <c r="J40" s="126"/>
    </row>
    <row r="41" spans="3:10" ht="63" customHeight="1">
      <c r="C41" s="384"/>
      <c r="D41" s="389" t="s">
        <v>44</v>
      </c>
      <c r="E41" s="186" t="s">
        <v>598</v>
      </c>
      <c r="F41" s="188"/>
      <c r="G41" s="188"/>
      <c r="H41" s="188"/>
      <c r="I41" s="188"/>
      <c r="J41" s="188"/>
    </row>
    <row r="42" spans="3:10" ht="39" thickBot="1">
      <c r="C42" s="385"/>
      <c r="D42" s="391"/>
      <c r="E42" s="187" t="s">
        <v>599</v>
      </c>
      <c r="F42" s="181" t="s">
        <v>617</v>
      </c>
      <c r="G42" s="181" t="s">
        <v>618</v>
      </c>
      <c r="H42" s="189">
        <v>4200</v>
      </c>
      <c r="I42" s="181" t="s">
        <v>619</v>
      </c>
      <c r="J42" s="181">
        <v>4030</v>
      </c>
    </row>
    <row r="43" spans="3:10" ht="25.5">
      <c r="C43" s="384"/>
      <c r="D43" s="389"/>
      <c r="E43" s="186" t="s">
        <v>604</v>
      </c>
      <c r="F43" s="188"/>
      <c r="G43" s="188"/>
      <c r="H43" s="188"/>
      <c r="I43" s="188"/>
      <c r="J43" s="188"/>
    </row>
    <row r="44" spans="3:10" ht="25.5">
      <c r="C44" s="388"/>
      <c r="D44" s="390"/>
      <c r="E44" s="186" t="s">
        <v>605</v>
      </c>
      <c r="F44" s="188">
        <v>132</v>
      </c>
      <c r="G44" s="188" t="s">
        <v>620</v>
      </c>
      <c r="H44" s="188">
        <v>21.4</v>
      </c>
      <c r="I44" s="188" t="s">
        <v>621</v>
      </c>
      <c r="J44" s="188">
        <v>21.8</v>
      </c>
    </row>
    <row r="45" spans="3:10" ht="13.5" thickBot="1">
      <c r="C45" s="385"/>
      <c r="D45" s="391"/>
      <c r="E45" s="187" t="s">
        <v>606</v>
      </c>
      <c r="F45" s="126"/>
      <c r="G45" s="126"/>
      <c r="H45" s="126"/>
      <c r="I45" s="126"/>
      <c r="J45" s="126"/>
    </row>
    <row r="46" spans="3:10" ht="31.5" customHeight="1">
      <c r="C46" s="384"/>
      <c r="D46" s="389" t="s">
        <v>622</v>
      </c>
      <c r="E46" s="186" t="s">
        <v>598</v>
      </c>
      <c r="F46" s="188"/>
      <c r="G46" s="188"/>
      <c r="H46" s="188"/>
      <c r="I46" s="188"/>
      <c r="J46" s="188"/>
    </row>
    <row r="47" spans="3:10" ht="39" thickBot="1">
      <c r="C47" s="385"/>
      <c r="D47" s="391"/>
      <c r="E47" s="187" t="s">
        <v>599</v>
      </c>
      <c r="F47" s="181" t="s">
        <v>623</v>
      </c>
      <c r="G47" s="181" t="s">
        <v>614</v>
      </c>
      <c r="H47" s="181" t="s">
        <v>614</v>
      </c>
      <c r="I47" s="181" t="s">
        <v>614</v>
      </c>
      <c r="J47" s="189">
        <v>1000</v>
      </c>
    </row>
    <row r="48" spans="3:10" ht="25.5">
      <c r="C48" s="384"/>
      <c r="D48" s="389" t="s">
        <v>55</v>
      </c>
      <c r="E48" s="186" t="s">
        <v>604</v>
      </c>
      <c r="F48" s="188"/>
      <c r="G48" s="188"/>
      <c r="H48" s="188"/>
      <c r="I48" s="188"/>
      <c r="J48" s="188"/>
    </row>
    <row r="49" spans="3:10" ht="25.5">
      <c r="C49" s="388"/>
      <c r="D49" s="390"/>
      <c r="E49" s="186" t="s">
        <v>605</v>
      </c>
      <c r="F49" s="188" t="s">
        <v>494</v>
      </c>
      <c r="G49" s="188">
        <v>19.8</v>
      </c>
      <c r="H49" s="188">
        <v>96.2</v>
      </c>
      <c r="I49" s="188">
        <v>93.8</v>
      </c>
      <c r="J49" s="188">
        <v>92.5</v>
      </c>
    </row>
    <row r="50" spans="3:10" ht="13.5" thickBot="1">
      <c r="C50" s="385"/>
      <c r="D50" s="391"/>
      <c r="E50" s="187" t="s">
        <v>606</v>
      </c>
      <c r="F50" s="126"/>
      <c r="G50" s="126"/>
      <c r="H50" s="126"/>
      <c r="I50" s="126"/>
      <c r="J50" s="126"/>
    </row>
    <row r="51" spans="3:10" ht="12.75">
      <c r="C51" s="384"/>
      <c r="D51" s="389" t="s">
        <v>45</v>
      </c>
      <c r="E51" s="186" t="s">
        <v>598</v>
      </c>
      <c r="F51" s="188"/>
      <c r="G51" s="188"/>
      <c r="H51" s="188"/>
      <c r="I51" s="188"/>
      <c r="J51" s="188"/>
    </row>
    <row r="52" spans="3:10" ht="39" thickBot="1">
      <c r="C52" s="385"/>
      <c r="D52" s="391"/>
      <c r="E52" s="187" t="s">
        <v>599</v>
      </c>
      <c r="F52" s="181" t="s">
        <v>494</v>
      </c>
      <c r="G52" s="181" t="s">
        <v>351</v>
      </c>
      <c r="H52" s="181" t="s">
        <v>351</v>
      </c>
      <c r="I52" s="181" t="s">
        <v>351</v>
      </c>
      <c r="J52" s="181" t="s">
        <v>351</v>
      </c>
    </row>
    <row r="53" spans="3:10" ht="25.5">
      <c r="C53" s="384"/>
      <c r="D53" s="389"/>
      <c r="E53" s="186" t="s">
        <v>604</v>
      </c>
      <c r="F53" s="188"/>
      <c r="G53" s="188"/>
      <c r="H53" s="188"/>
      <c r="I53" s="188"/>
      <c r="J53" s="188"/>
    </row>
    <row r="54" spans="3:10" ht="25.5">
      <c r="C54" s="388"/>
      <c r="D54" s="390"/>
      <c r="E54" s="186" t="s">
        <v>605</v>
      </c>
      <c r="F54" s="188" t="s">
        <v>494</v>
      </c>
      <c r="G54" s="188" t="s">
        <v>351</v>
      </c>
      <c r="H54" s="188" t="s">
        <v>351</v>
      </c>
      <c r="I54" s="188" t="s">
        <v>351</v>
      </c>
      <c r="J54" s="188" t="s">
        <v>351</v>
      </c>
    </row>
    <row r="55" spans="3:10" ht="13.5" thickBot="1">
      <c r="C55" s="385"/>
      <c r="D55" s="391"/>
      <c r="E55" s="187" t="s">
        <v>606</v>
      </c>
      <c r="F55" s="126"/>
      <c r="G55" s="126"/>
      <c r="H55" s="126"/>
      <c r="I55" s="126"/>
      <c r="J55" s="126"/>
    </row>
    <row r="56" spans="3:10" ht="17.25" customHeight="1">
      <c r="C56" s="384"/>
      <c r="D56" s="389" t="s">
        <v>53</v>
      </c>
      <c r="E56" s="186" t="s">
        <v>598</v>
      </c>
      <c r="F56" s="188"/>
      <c r="G56" s="188"/>
      <c r="H56" s="188"/>
      <c r="I56" s="188"/>
      <c r="J56" s="188"/>
    </row>
    <row r="57" spans="3:10" ht="39" thickBot="1">
      <c r="C57" s="385"/>
      <c r="D57" s="391"/>
      <c r="E57" s="187" t="s">
        <v>599</v>
      </c>
      <c r="F57" s="181">
        <v>634</v>
      </c>
      <c r="G57" s="181">
        <v>100</v>
      </c>
      <c r="H57" s="181">
        <v>150</v>
      </c>
      <c r="I57" s="181">
        <v>150</v>
      </c>
      <c r="J57" s="181">
        <v>150</v>
      </c>
    </row>
    <row r="58" spans="3:10" ht="25.5">
      <c r="C58" s="384"/>
      <c r="D58" s="389"/>
      <c r="E58" s="186" t="s">
        <v>604</v>
      </c>
      <c r="F58" s="188"/>
      <c r="G58" s="188"/>
      <c r="H58" s="188"/>
      <c r="I58" s="188"/>
      <c r="J58" s="188"/>
    </row>
    <row r="59" spans="3:10" ht="25.5">
      <c r="C59" s="388"/>
      <c r="D59" s="390"/>
      <c r="E59" s="186" t="s">
        <v>624</v>
      </c>
      <c r="F59" s="188">
        <v>61.5</v>
      </c>
      <c r="G59" s="188">
        <v>16</v>
      </c>
      <c r="H59" s="188">
        <v>144</v>
      </c>
      <c r="I59" s="188">
        <v>93.8</v>
      </c>
      <c r="J59" s="188">
        <v>111</v>
      </c>
    </row>
    <row r="60" spans="3:10" ht="13.5" thickBot="1">
      <c r="C60" s="385"/>
      <c r="D60" s="391"/>
      <c r="E60" s="187" t="s">
        <v>606</v>
      </c>
      <c r="F60" s="126"/>
      <c r="G60" s="126"/>
      <c r="H60" s="126"/>
      <c r="I60" s="126"/>
      <c r="J60" s="126"/>
    </row>
    <row r="61" spans="3:10" ht="12.75">
      <c r="C61" s="384"/>
      <c r="D61" s="389" t="s">
        <v>52</v>
      </c>
      <c r="E61" s="186" t="s">
        <v>598</v>
      </c>
      <c r="F61" s="188"/>
      <c r="G61" s="188"/>
      <c r="H61" s="188"/>
      <c r="I61" s="188"/>
      <c r="J61" s="188"/>
    </row>
    <row r="62" spans="3:10" ht="24" customHeight="1" thickBot="1">
      <c r="C62" s="388"/>
      <c r="D62" s="390"/>
      <c r="E62" s="186" t="s">
        <v>599</v>
      </c>
      <c r="F62" s="188" t="s">
        <v>625</v>
      </c>
      <c r="G62" s="188" t="s">
        <v>614</v>
      </c>
      <c r="H62" s="188" t="s">
        <v>626</v>
      </c>
      <c r="I62" s="188" t="s">
        <v>614</v>
      </c>
      <c r="J62" s="194">
        <v>1000</v>
      </c>
    </row>
    <row r="63" spans="3:10" ht="13.5" hidden="1" thickBot="1">
      <c r="C63" s="388"/>
      <c r="D63" s="390"/>
      <c r="E63" s="179"/>
      <c r="F63" s="188"/>
      <c r="G63" s="179"/>
      <c r="H63" s="179"/>
      <c r="I63" s="179"/>
      <c r="J63" s="179"/>
    </row>
    <row r="64" spans="3:10" ht="13.5" hidden="1" thickBot="1">
      <c r="C64" s="385"/>
      <c r="D64" s="391"/>
      <c r="E64" s="126"/>
      <c r="F64" s="181"/>
      <c r="G64" s="126"/>
      <c r="H64" s="126"/>
      <c r="I64" s="126"/>
      <c r="J64" s="126"/>
    </row>
    <row r="65" spans="3:10" ht="25.5">
      <c r="C65" s="384"/>
      <c r="D65" s="389"/>
      <c r="E65" s="186" t="s">
        <v>604</v>
      </c>
      <c r="F65" s="188"/>
      <c r="G65" s="188"/>
      <c r="H65" s="188"/>
      <c r="I65" s="188"/>
      <c r="J65" s="188"/>
    </row>
    <row r="66" spans="3:10" ht="25.5">
      <c r="C66" s="388"/>
      <c r="D66" s="390"/>
      <c r="E66" s="186" t="s">
        <v>605</v>
      </c>
      <c r="F66" s="188">
        <v>41</v>
      </c>
      <c r="G66" s="188">
        <v>65</v>
      </c>
      <c r="H66" s="188" t="s">
        <v>627</v>
      </c>
      <c r="I66" s="188">
        <v>5.9</v>
      </c>
      <c r="J66" s="188">
        <v>92.5</v>
      </c>
    </row>
    <row r="67" spans="3:10" ht="13.5" thickBot="1">
      <c r="C67" s="385"/>
      <c r="D67" s="391"/>
      <c r="E67" s="187" t="s">
        <v>606</v>
      </c>
      <c r="F67" s="126"/>
      <c r="G67" s="126"/>
      <c r="H67" s="126"/>
      <c r="I67" s="126"/>
      <c r="J67" s="126"/>
    </row>
    <row r="68" spans="3:10" ht="24.75" customHeight="1">
      <c r="C68" s="384"/>
      <c r="D68" s="389" t="s">
        <v>54</v>
      </c>
      <c r="E68" s="186" t="s">
        <v>598</v>
      </c>
      <c r="F68" s="188"/>
      <c r="G68" s="188"/>
      <c r="H68" s="188"/>
      <c r="I68" s="188"/>
      <c r="J68" s="188"/>
    </row>
    <row r="69" spans="3:10" ht="39" thickBot="1">
      <c r="C69" s="385"/>
      <c r="D69" s="391"/>
      <c r="E69" s="187" t="s">
        <v>599</v>
      </c>
      <c r="F69" s="181">
        <v>315</v>
      </c>
      <c r="G69" s="181" t="s">
        <v>626</v>
      </c>
      <c r="H69" s="181" t="s">
        <v>628</v>
      </c>
      <c r="I69" s="181" t="s">
        <v>351</v>
      </c>
      <c r="J69" s="181" t="s">
        <v>351</v>
      </c>
    </row>
    <row r="70" spans="3:10" ht="25.5">
      <c r="C70" s="384"/>
      <c r="D70" s="389"/>
      <c r="E70" s="186" t="s">
        <v>604</v>
      </c>
      <c r="F70" s="188"/>
      <c r="G70" s="188"/>
      <c r="H70" s="188"/>
      <c r="I70" s="188"/>
      <c r="J70" s="188"/>
    </row>
    <row r="71" spans="3:10" ht="25.5">
      <c r="C71" s="388"/>
      <c r="D71" s="390"/>
      <c r="E71" s="186" t="s">
        <v>605</v>
      </c>
      <c r="F71" s="188">
        <v>37.4</v>
      </c>
      <c r="G71" s="188" t="s">
        <v>629</v>
      </c>
      <c r="H71" s="188">
        <v>114.2</v>
      </c>
      <c r="I71" s="188" t="s">
        <v>351</v>
      </c>
      <c r="J71" s="188" t="s">
        <v>351</v>
      </c>
    </row>
    <row r="72" spans="3:10" ht="13.5" thickBot="1">
      <c r="C72" s="385"/>
      <c r="D72" s="391"/>
      <c r="E72" s="187" t="s">
        <v>606</v>
      </c>
      <c r="F72" s="126"/>
      <c r="G72" s="126"/>
      <c r="H72" s="126"/>
      <c r="I72" s="126"/>
      <c r="J72" s="126"/>
    </row>
    <row r="73" spans="3:10" ht="54.75" customHeight="1" thickBot="1">
      <c r="C73" s="384" t="s">
        <v>296</v>
      </c>
      <c r="D73" s="395" t="s">
        <v>630</v>
      </c>
      <c r="E73" s="397"/>
      <c r="F73" s="384"/>
      <c r="G73" s="384"/>
      <c r="H73" s="384"/>
      <c r="I73" s="384"/>
      <c r="J73" s="384"/>
    </row>
    <row r="74" spans="3:10" ht="13.5" hidden="1" thickBot="1">
      <c r="C74" s="385"/>
      <c r="D74" s="396"/>
      <c r="E74" s="398"/>
      <c r="F74" s="385"/>
      <c r="G74" s="385"/>
      <c r="H74" s="385"/>
      <c r="I74" s="385"/>
      <c r="J74" s="385"/>
    </row>
    <row r="75" spans="3:10" ht="12.75">
      <c r="C75" s="384"/>
      <c r="D75" s="190"/>
      <c r="E75" s="186" t="s">
        <v>598</v>
      </c>
      <c r="F75" s="188"/>
      <c r="G75" s="188"/>
      <c r="H75" s="188"/>
      <c r="I75" s="188"/>
      <c r="J75" s="188"/>
    </row>
    <row r="76" spans="3:10" ht="39" customHeight="1">
      <c r="C76" s="388"/>
      <c r="D76" s="190" t="s">
        <v>631</v>
      </c>
      <c r="E76" s="186" t="s">
        <v>599</v>
      </c>
      <c r="F76" s="188" t="s">
        <v>632</v>
      </c>
      <c r="G76" s="188" t="s">
        <v>633</v>
      </c>
      <c r="H76" s="188" t="s">
        <v>634</v>
      </c>
      <c r="I76" s="188" t="s">
        <v>635</v>
      </c>
      <c r="J76" s="194">
        <v>1450</v>
      </c>
    </row>
    <row r="77" spans="3:10" ht="13.5" thickBot="1">
      <c r="C77" s="385"/>
      <c r="D77" s="126"/>
      <c r="E77" s="195"/>
      <c r="F77" s="126"/>
      <c r="G77" s="126"/>
      <c r="H77" s="126"/>
      <c r="I77" s="126"/>
      <c r="J77" s="126"/>
    </row>
    <row r="78" spans="3:10" ht="25.5">
      <c r="C78" s="384"/>
      <c r="D78" s="389"/>
      <c r="E78" s="186" t="s">
        <v>604</v>
      </c>
      <c r="F78" s="384">
        <v>63.4</v>
      </c>
      <c r="G78" s="384">
        <v>51</v>
      </c>
      <c r="H78" s="384">
        <v>79.9</v>
      </c>
      <c r="I78" s="384">
        <v>100.8</v>
      </c>
      <c r="J78" s="384">
        <v>92.5</v>
      </c>
    </row>
    <row r="79" spans="3:10" ht="9" customHeight="1">
      <c r="C79" s="388"/>
      <c r="D79" s="390"/>
      <c r="E79" s="186" t="s">
        <v>605</v>
      </c>
      <c r="F79" s="388"/>
      <c r="G79" s="388"/>
      <c r="H79" s="388"/>
      <c r="I79" s="388"/>
      <c r="J79" s="388"/>
    </row>
    <row r="80" spans="3:10" ht="9.75" customHeight="1" thickBot="1">
      <c r="C80" s="385"/>
      <c r="D80" s="391"/>
      <c r="E80" s="187" t="s">
        <v>606</v>
      </c>
      <c r="F80" s="385"/>
      <c r="G80" s="385"/>
      <c r="H80" s="385"/>
      <c r="I80" s="385"/>
      <c r="J80" s="385"/>
    </row>
    <row r="81" spans="3:10" ht="13.5" thickBot="1">
      <c r="C81" s="184"/>
      <c r="D81" s="191" t="s">
        <v>636</v>
      </c>
      <c r="E81" s="195"/>
      <c r="F81" s="181"/>
      <c r="G81" s="181"/>
      <c r="H81" s="181"/>
      <c r="I81" s="181"/>
      <c r="J81" s="181"/>
    </row>
    <row r="82" spans="3:10" ht="12.75">
      <c r="C82" s="384"/>
      <c r="D82" s="190" t="s">
        <v>637</v>
      </c>
      <c r="E82" s="186"/>
      <c r="F82" s="188"/>
      <c r="G82" s="188"/>
      <c r="H82" s="188"/>
      <c r="I82" s="188"/>
      <c r="J82" s="188"/>
    </row>
    <row r="83" spans="3:10" ht="12.75">
      <c r="C83" s="388"/>
      <c r="D83" s="190" t="s">
        <v>638</v>
      </c>
      <c r="E83" s="186" t="s">
        <v>598</v>
      </c>
      <c r="F83" s="188" t="s">
        <v>639</v>
      </c>
      <c r="G83" s="188">
        <v>770</v>
      </c>
      <c r="H83" s="188">
        <v>500</v>
      </c>
      <c r="I83" s="188">
        <v>500</v>
      </c>
      <c r="J83" s="188">
        <v>500</v>
      </c>
    </row>
    <row r="84" spans="3:10" ht="23.25" customHeight="1" thickBot="1">
      <c r="C84" s="385"/>
      <c r="D84" s="126"/>
      <c r="E84" s="187" t="s">
        <v>599</v>
      </c>
      <c r="F84" s="126"/>
      <c r="G84" s="126"/>
      <c r="H84" s="126"/>
      <c r="I84" s="126"/>
      <c r="J84" s="126"/>
    </row>
    <row r="85" spans="3:10" ht="25.5">
      <c r="C85" s="384"/>
      <c r="D85" s="389"/>
      <c r="E85" s="186" t="s">
        <v>604</v>
      </c>
      <c r="F85" s="188"/>
      <c r="G85" s="188"/>
      <c r="H85" s="188"/>
      <c r="I85" s="188"/>
      <c r="J85" s="188"/>
    </row>
    <row r="86" spans="3:10" ht="25.5">
      <c r="C86" s="388"/>
      <c r="D86" s="390"/>
      <c r="E86" s="186" t="s">
        <v>605</v>
      </c>
      <c r="F86" s="188">
        <v>40.2</v>
      </c>
      <c r="G86" s="188">
        <v>48</v>
      </c>
      <c r="H86" s="188">
        <v>62.4</v>
      </c>
      <c r="I86" s="188">
        <v>93.8</v>
      </c>
      <c r="J86" s="188">
        <v>92.5</v>
      </c>
    </row>
    <row r="87" spans="3:10" ht="13.5" thickBot="1">
      <c r="C87" s="385"/>
      <c r="D87" s="391"/>
      <c r="E87" s="187" t="s">
        <v>606</v>
      </c>
      <c r="F87" s="126"/>
      <c r="G87" s="126"/>
      <c r="H87" s="126"/>
      <c r="I87" s="126"/>
      <c r="J87" s="126"/>
    </row>
    <row r="88" spans="3:10" ht="12.75">
      <c r="C88" s="384"/>
      <c r="D88" s="190" t="s">
        <v>637</v>
      </c>
      <c r="E88" s="186" t="s">
        <v>598</v>
      </c>
      <c r="F88" s="188"/>
      <c r="G88" s="188"/>
      <c r="H88" s="188"/>
      <c r="I88" s="188"/>
      <c r="J88" s="188"/>
    </row>
    <row r="89" spans="3:10" ht="39" thickBot="1">
      <c r="C89" s="385"/>
      <c r="D89" s="191" t="s">
        <v>640</v>
      </c>
      <c r="E89" s="187" t="s">
        <v>599</v>
      </c>
      <c r="F89" s="181" t="s">
        <v>641</v>
      </c>
      <c r="G89" s="181">
        <v>855</v>
      </c>
      <c r="H89" s="181">
        <v>850</v>
      </c>
      <c r="I89" s="181">
        <v>950</v>
      </c>
      <c r="J89" s="181">
        <v>950</v>
      </c>
    </row>
    <row r="90" spans="3:10" ht="25.5">
      <c r="C90" s="384"/>
      <c r="D90" s="389"/>
      <c r="E90" s="186" t="s">
        <v>604</v>
      </c>
      <c r="F90" s="188"/>
      <c r="G90" s="188"/>
      <c r="H90" s="188"/>
      <c r="I90" s="188"/>
      <c r="J90" s="188"/>
    </row>
    <row r="91" spans="3:10" ht="25.5">
      <c r="C91" s="388"/>
      <c r="D91" s="390"/>
      <c r="E91" s="186" t="s">
        <v>624</v>
      </c>
      <c r="F91" s="188">
        <v>135</v>
      </c>
      <c r="G91" s="188">
        <v>57</v>
      </c>
      <c r="H91" s="188">
        <v>95.6</v>
      </c>
      <c r="I91" s="188">
        <v>104.8</v>
      </c>
      <c r="J91" s="188">
        <v>92.5</v>
      </c>
    </row>
    <row r="92" spans="3:10" ht="13.5" thickBot="1">
      <c r="C92" s="385"/>
      <c r="D92" s="391"/>
      <c r="E92" s="187" t="s">
        <v>606</v>
      </c>
      <c r="F92" s="126"/>
      <c r="G92" s="126"/>
      <c r="H92" s="126"/>
      <c r="I92" s="126"/>
      <c r="J92" s="126"/>
    </row>
    <row r="93" spans="3:10" ht="12.75">
      <c r="C93" s="384"/>
      <c r="D93" s="190"/>
      <c r="E93" s="186" t="s">
        <v>598</v>
      </c>
      <c r="F93" s="188"/>
      <c r="G93" s="188"/>
      <c r="H93" s="188"/>
      <c r="I93" s="188"/>
      <c r="J93" s="188"/>
    </row>
    <row r="94" spans="3:10" ht="39" thickBot="1">
      <c r="C94" s="385"/>
      <c r="D94" s="191" t="s">
        <v>642</v>
      </c>
      <c r="E94" s="187" t="s">
        <v>599</v>
      </c>
      <c r="F94" s="181" t="s">
        <v>643</v>
      </c>
      <c r="G94" s="181" t="s">
        <v>644</v>
      </c>
      <c r="H94" s="181" t="s">
        <v>645</v>
      </c>
      <c r="I94" s="181" t="s">
        <v>646</v>
      </c>
      <c r="J94" s="189">
        <v>8915</v>
      </c>
    </row>
    <row r="95" spans="3:10" ht="25.5">
      <c r="C95" s="384"/>
      <c r="D95" s="389" t="s">
        <v>55</v>
      </c>
      <c r="E95" s="186" t="s">
        <v>604</v>
      </c>
      <c r="F95" s="188"/>
      <c r="G95" s="188"/>
      <c r="H95" s="188"/>
      <c r="I95" s="188"/>
      <c r="J95" s="188"/>
    </row>
    <row r="96" spans="3:10" ht="25.5">
      <c r="C96" s="388"/>
      <c r="D96" s="390"/>
      <c r="E96" s="186" t="s">
        <v>605</v>
      </c>
      <c r="F96" s="188">
        <v>196</v>
      </c>
      <c r="G96" s="188">
        <v>173</v>
      </c>
      <c r="H96" s="188">
        <v>185.6</v>
      </c>
      <c r="I96" s="188">
        <v>53.4</v>
      </c>
      <c r="J96" s="188">
        <v>50.1</v>
      </c>
    </row>
    <row r="97" spans="3:10" ht="13.5" thickBot="1">
      <c r="C97" s="385"/>
      <c r="D97" s="391"/>
      <c r="E97" s="187" t="s">
        <v>606</v>
      </c>
      <c r="F97" s="126"/>
      <c r="G97" s="181"/>
      <c r="H97" s="126"/>
      <c r="I97" s="126"/>
      <c r="J97" s="126"/>
    </row>
    <row r="98" spans="3:10" ht="12.75">
      <c r="C98" s="384"/>
      <c r="D98" s="190"/>
      <c r="E98" s="186" t="s">
        <v>598</v>
      </c>
      <c r="F98" s="188"/>
      <c r="G98" s="188"/>
      <c r="H98" s="188"/>
      <c r="I98" s="188"/>
      <c r="J98" s="188"/>
    </row>
    <row r="99" spans="3:10" ht="39" thickBot="1">
      <c r="C99" s="385"/>
      <c r="D99" s="191" t="s">
        <v>647</v>
      </c>
      <c r="E99" s="187" t="s">
        <v>599</v>
      </c>
      <c r="F99" s="181" t="s">
        <v>648</v>
      </c>
      <c r="G99" s="181" t="s">
        <v>649</v>
      </c>
      <c r="H99" s="189">
        <v>21260</v>
      </c>
      <c r="I99" s="181" t="s">
        <v>650</v>
      </c>
      <c r="J99" s="189">
        <v>3445</v>
      </c>
    </row>
    <row r="100" spans="3:10" ht="25.5">
      <c r="C100" s="384"/>
      <c r="D100" s="389"/>
      <c r="E100" s="186" t="s">
        <v>604</v>
      </c>
      <c r="F100" s="188"/>
      <c r="G100" s="188"/>
      <c r="H100" s="188"/>
      <c r="I100" s="188"/>
      <c r="J100" s="188"/>
    </row>
    <row r="101" spans="3:10" ht="25.5">
      <c r="C101" s="388"/>
      <c r="D101" s="390"/>
      <c r="E101" s="186" t="s">
        <v>605</v>
      </c>
      <c r="F101" s="188">
        <v>148</v>
      </c>
      <c r="G101" s="188" t="s">
        <v>651</v>
      </c>
      <c r="H101" s="188" t="s">
        <v>652</v>
      </c>
      <c r="I101" s="188">
        <v>39</v>
      </c>
      <c r="J101" s="188">
        <v>36</v>
      </c>
    </row>
    <row r="102" spans="3:10" ht="13.5" thickBot="1">
      <c r="C102" s="385"/>
      <c r="D102" s="391"/>
      <c r="E102" s="187" t="s">
        <v>606</v>
      </c>
      <c r="F102" s="126"/>
      <c r="G102" s="126"/>
      <c r="H102" s="126"/>
      <c r="I102" s="126"/>
      <c r="J102" s="126"/>
    </row>
    <row r="103" spans="3:10" ht="12.75">
      <c r="C103" s="384"/>
      <c r="D103" s="190"/>
      <c r="E103" s="186" t="s">
        <v>598</v>
      </c>
      <c r="F103" s="188"/>
      <c r="G103" s="188"/>
      <c r="H103" s="188"/>
      <c r="I103" s="188"/>
      <c r="J103" s="188"/>
    </row>
    <row r="104" spans="3:10" ht="28.5" customHeight="1" thickBot="1">
      <c r="C104" s="385"/>
      <c r="D104" s="191" t="s">
        <v>653</v>
      </c>
      <c r="E104" s="187" t="s">
        <v>599</v>
      </c>
      <c r="F104" s="181">
        <v>483</v>
      </c>
      <c r="G104" s="181" t="s">
        <v>654</v>
      </c>
      <c r="H104" s="181" t="s">
        <v>351</v>
      </c>
      <c r="I104" s="181" t="s">
        <v>351</v>
      </c>
      <c r="J104" s="181" t="s">
        <v>351</v>
      </c>
    </row>
    <row r="105" spans="3:10" ht="25.5">
      <c r="C105" s="384"/>
      <c r="D105" s="389" t="s">
        <v>55</v>
      </c>
      <c r="E105" s="186" t="s">
        <v>604</v>
      </c>
      <c r="F105" s="188"/>
      <c r="G105" s="188"/>
      <c r="H105" s="188"/>
      <c r="I105" s="188"/>
      <c r="J105" s="188"/>
    </row>
    <row r="106" spans="3:10" ht="25.5">
      <c r="C106" s="388"/>
      <c r="D106" s="390"/>
      <c r="E106" s="186" t="s">
        <v>605</v>
      </c>
      <c r="F106" s="188">
        <v>176</v>
      </c>
      <c r="G106" s="188" t="s">
        <v>655</v>
      </c>
      <c r="H106" s="188" t="s">
        <v>351</v>
      </c>
      <c r="I106" s="188" t="s">
        <v>351</v>
      </c>
      <c r="J106" s="188" t="s">
        <v>351</v>
      </c>
    </row>
    <row r="107" spans="3:10" ht="13.5" thickBot="1">
      <c r="C107" s="385"/>
      <c r="D107" s="391"/>
      <c r="E107" s="187" t="s">
        <v>606</v>
      </c>
      <c r="F107" s="126"/>
      <c r="G107" s="126"/>
      <c r="H107" s="126"/>
      <c r="I107" s="126"/>
      <c r="J107" s="126"/>
    </row>
    <row r="108" spans="3:10" ht="12.75">
      <c r="C108" s="384"/>
      <c r="D108" s="190"/>
      <c r="E108" s="186" t="s">
        <v>598</v>
      </c>
      <c r="F108" s="188"/>
      <c r="G108" s="188"/>
      <c r="H108" s="188"/>
      <c r="I108" s="188"/>
      <c r="J108" s="188"/>
    </row>
    <row r="109" spans="3:10" ht="25.5" customHeight="1" thickBot="1">
      <c r="C109" s="385"/>
      <c r="D109" s="191" t="s">
        <v>656</v>
      </c>
      <c r="E109" s="187" t="s">
        <v>599</v>
      </c>
      <c r="F109" s="181">
        <v>376</v>
      </c>
      <c r="G109" s="181" t="s">
        <v>351</v>
      </c>
      <c r="H109" s="181" t="s">
        <v>351</v>
      </c>
      <c r="I109" s="181" t="s">
        <v>351</v>
      </c>
      <c r="J109" s="181" t="s">
        <v>351</v>
      </c>
    </row>
    <row r="110" spans="3:10" ht="25.5">
      <c r="C110" s="384"/>
      <c r="D110" s="389"/>
      <c r="E110" s="186" t="s">
        <v>604</v>
      </c>
      <c r="F110" s="188"/>
      <c r="G110" s="188"/>
      <c r="H110" s="188"/>
      <c r="I110" s="188"/>
      <c r="J110" s="188"/>
    </row>
    <row r="111" spans="3:10" ht="25.5">
      <c r="C111" s="388"/>
      <c r="D111" s="390"/>
      <c r="E111" s="186" t="s">
        <v>624</v>
      </c>
      <c r="F111" s="188" t="s">
        <v>657</v>
      </c>
      <c r="G111" s="188" t="s">
        <v>351</v>
      </c>
      <c r="H111" s="188" t="s">
        <v>351</v>
      </c>
      <c r="I111" s="188" t="s">
        <v>351</v>
      </c>
      <c r="J111" s="188" t="s">
        <v>351</v>
      </c>
    </row>
    <row r="112" spans="3:10" ht="13.5" thickBot="1">
      <c r="C112" s="385"/>
      <c r="D112" s="391"/>
      <c r="E112" s="187" t="s">
        <v>606</v>
      </c>
      <c r="F112" s="126"/>
      <c r="G112" s="126"/>
      <c r="H112" s="126"/>
      <c r="I112" s="126"/>
      <c r="J112" s="126"/>
    </row>
    <row r="113" spans="3:10" ht="12.75">
      <c r="C113" s="384"/>
      <c r="D113" s="190"/>
      <c r="E113" s="186"/>
      <c r="F113" s="188"/>
      <c r="G113" s="188"/>
      <c r="H113" s="188"/>
      <c r="I113" s="188"/>
      <c r="J113" s="188"/>
    </row>
    <row r="114" spans="3:10" ht="12.75">
      <c r="C114" s="388"/>
      <c r="D114" s="190" t="s">
        <v>658</v>
      </c>
      <c r="E114" s="186" t="s">
        <v>598</v>
      </c>
      <c r="F114" s="188">
        <v>16</v>
      </c>
      <c r="G114" s="188" t="s">
        <v>351</v>
      </c>
      <c r="H114" s="188" t="s">
        <v>351</v>
      </c>
      <c r="I114" s="188" t="s">
        <v>351</v>
      </c>
      <c r="J114" s="188" t="s">
        <v>351</v>
      </c>
    </row>
    <row r="115" spans="3:10" ht="26.25" customHeight="1">
      <c r="C115" s="388"/>
      <c r="D115" s="179"/>
      <c r="E115" s="186" t="s">
        <v>599</v>
      </c>
      <c r="F115" s="179"/>
      <c r="G115" s="179"/>
      <c r="H115" s="179"/>
      <c r="I115" s="179"/>
      <c r="J115" s="179"/>
    </row>
    <row r="116" spans="3:10" ht="13.5" thickBot="1">
      <c r="C116" s="385"/>
      <c r="D116" s="126"/>
      <c r="E116" s="195"/>
      <c r="F116" s="126"/>
      <c r="G116" s="126"/>
      <c r="H116" s="126"/>
      <c r="I116" s="126"/>
      <c r="J116" s="126"/>
    </row>
    <row r="117" spans="3:10" ht="25.5">
      <c r="C117" s="384"/>
      <c r="D117" s="389" t="s">
        <v>55</v>
      </c>
      <c r="E117" s="186" t="s">
        <v>604</v>
      </c>
      <c r="F117" s="384" t="s">
        <v>351</v>
      </c>
      <c r="G117" s="384" t="s">
        <v>351</v>
      </c>
      <c r="H117" s="188"/>
      <c r="I117" s="188"/>
      <c r="J117" s="188"/>
    </row>
    <row r="118" spans="3:10" ht="25.5">
      <c r="C118" s="388"/>
      <c r="D118" s="390"/>
      <c r="E118" s="186" t="s">
        <v>605</v>
      </c>
      <c r="F118" s="388"/>
      <c r="G118" s="388"/>
      <c r="H118" s="188" t="s">
        <v>351</v>
      </c>
      <c r="I118" s="188" t="s">
        <v>351</v>
      </c>
      <c r="J118" s="188" t="s">
        <v>351</v>
      </c>
    </row>
    <row r="119" spans="3:10" ht="10.5" customHeight="1" thickBot="1">
      <c r="C119" s="385"/>
      <c r="D119" s="391"/>
      <c r="E119" s="187" t="s">
        <v>606</v>
      </c>
      <c r="F119" s="385"/>
      <c r="G119" s="385"/>
      <c r="H119" s="126"/>
      <c r="I119" s="126"/>
      <c r="J119" s="126"/>
    </row>
    <row r="120" spans="3:10" ht="13.5" thickBot="1">
      <c r="C120" s="184"/>
      <c r="D120" s="191" t="s">
        <v>255</v>
      </c>
      <c r="E120" s="195"/>
      <c r="F120" s="181"/>
      <c r="G120" s="181"/>
      <c r="H120" s="181"/>
      <c r="I120" s="181"/>
      <c r="J120" s="181"/>
    </row>
    <row r="121" spans="3:10" ht="12.75">
      <c r="C121" s="384"/>
      <c r="D121" s="389" t="s">
        <v>659</v>
      </c>
      <c r="E121" s="186" t="s">
        <v>598</v>
      </c>
      <c r="F121" s="188"/>
      <c r="G121" s="188"/>
      <c r="H121" s="188"/>
      <c r="I121" s="188"/>
      <c r="J121" s="188"/>
    </row>
    <row r="122" spans="3:10" ht="39" thickBot="1">
      <c r="C122" s="385"/>
      <c r="D122" s="391"/>
      <c r="E122" s="187" t="s">
        <v>599</v>
      </c>
      <c r="F122" s="181" t="s">
        <v>494</v>
      </c>
      <c r="G122" s="181" t="s">
        <v>494</v>
      </c>
      <c r="H122" s="181" t="s">
        <v>494</v>
      </c>
      <c r="I122" s="181" t="s">
        <v>494</v>
      </c>
      <c r="J122" s="181" t="s">
        <v>494</v>
      </c>
    </row>
    <row r="123" spans="3:10" ht="25.5">
      <c r="C123" s="384"/>
      <c r="D123" s="389"/>
      <c r="E123" s="186" t="s">
        <v>604</v>
      </c>
      <c r="F123" s="188"/>
      <c r="G123" s="188"/>
      <c r="H123" s="188"/>
      <c r="I123" s="188"/>
      <c r="J123" s="188"/>
    </row>
    <row r="124" spans="3:10" ht="25.5">
      <c r="C124" s="388"/>
      <c r="D124" s="390"/>
      <c r="E124" s="186" t="s">
        <v>605</v>
      </c>
      <c r="F124" s="188" t="s">
        <v>494</v>
      </c>
      <c r="G124" s="188" t="s">
        <v>494</v>
      </c>
      <c r="H124" s="188" t="s">
        <v>494</v>
      </c>
      <c r="I124" s="188" t="s">
        <v>494</v>
      </c>
      <c r="J124" s="188" t="s">
        <v>494</v>
      </c>
    </row>
    <row r="125" spans="3:10" ht="13.5" thickBot="1">
      <c r="C125" s="385"/>
      <c r="D125" s="391"/>
      <c r="E125" s="187" t="s">
        <v>606</v>
      </c>
      <c r="F125" s="126"/>
      <c r="G125" s="126"/>
      <c r="H125" s="126"/>
      <c r="I125" s="126"/>
      <c r="J125" s="126"/>
    </row>
    <row r="126" spans="3:10" ht="12.75">
      <c r="C126" s="384"/>
      <c r="D126" s="190"/>
      <c r="E126" s="186" t="s">
        <v>598</v>
      </c>
      <c r="F126" s="188"/>
      <c r="G126" s="188"/>
      <c r="H126" s="188"/>
      <c r="I126" s="188"/>
      <c r="J126" s="188"/>
    </row>
    <row r="127" spans="3:10" ht="36.75" customHeight="1">
      <c r="C127" s="388"/>
      <c r="D127" s="190" t="s">
        <v>660</v>
      </c>
      <c r="E127" s="186" t="s">
        <v>599</v>
      </c>
      <c r="F127" s="188" t="s">
        <v>494</v>
      </c>
      <c r="G127" s="188" t="s">
        <v>494</v>
      </c>
      <c r="H127" s="188" t="s">
        <v>494</v>
      </c>
      <c r="I127" s="188" t="s">
        <v>494</v>
      </c>
      <c r="J127" s="188" t="s">
        <v>494</v>
      </c>
    </row>
    <row r="128" spans="3:10" ht="13.5" thickBot="1">
      <c r="C128" s="385"/>
      <c r="D128" s="126"/>
      <c r="E128" s="195"/>
      <c r="F128" s="126"/>
      <c r="G128" s="126"/>
      <c r="H128" s="126"/>
      <c r="I128" s="126"/>
      <c r="J128" s="126"/>
    </row>
    <row r="129" spans="3:10" ht="25.5">
      <c r="C129" s="384"/>
      <c r="D129" s="389"/>
      <c r="E129" s="186" t="s">
        <v>604</v>
      </c>
      <c r="F129" s="188"/>
      <c r="G129" s="188"/>
      <c r="H129" s="188"/>
      <c r="I129" s="188"/>
      <c r="J129" s="188"/>
    </row>
    <row r="130" spans="3:10" ht="25.5">
      <c r="C130" s="388"/>
      <c r="D130" s="390"/>
      <c r="E130" s="186" t="s">
        <v>605</v>
      </c>
      <c r="F130" s="188" t="s">
        <v>494</v>
      </c>
      <c r="G130" s="188" t="s">
        <v>494</v>
      </c>
      <c r="H130" s="188" t="s">
        <v>494</v>
      </c>
      <c r="I130" s="188" t="s">
        <v>494</v>
      </c>
      <c r="J130" s="188" t="s">
        <v>494</v>
      </c>
    </row>
    <row r="131" spans="3:10" ht="13.5" thickBot="1">
      <c r="C131" s="385"/>
      <c r="D131" s="391"/>
      <c r="E131" s="187" t="s">
        <v>606</v>
      </c>
      <c r="F131" s="126"/>
      <c r="G131" s="126"/>
      <c r="H131" s="126"/>
      <c r="I131" s="126"/>
      <c r="J131" s="126"/>
    </row>
    <row r="132" spans="3:10" ht="12.75">
      <c r="C132" s="384"/>
      <c r="D132" s="190"/>
      <c r="E132" s="186" t="s">
        <v>598</v>
      </c>
      <c r="F132" s="188"/>
      <c r="G132" s="188"/>
      <c r="H132" s="188"/>
      <c r="I132" s="188"/>
      <c r="J132" s="188"/>
    </row>
    <row r="133" spans="3:10" ht="33.75" customHeight="1" thickBot="1">
      <c r="C133" s="385"/>
      <c r="D133" s="191" t="s">
        <v>661</v>
      </c>
      <c r="E133" s="187" t="s">
        <v>599</v>
      </c>
      <c r="F133" s="181" t="s">
        <v>494</v>
      </c>
      <c r="G133" s="181" t="s">
        <v>494</v>
      </c>
      <c r="H133" s="181" t="s">
        <v>494</v>
      </c>
      <c r="I133" s="181" t="s">
        <v>494</v>
      </c>
      <c r="J133" s="181" t="s">
        <v>494</v>
      </c>
    </row>
    <row r="134" spans="3:10" ht="25.5">
      <c r="C134" s="384"/>
      <c r="D134" s="389" t="s">
        <v>55</v>
      </c>
      <c r="E134" s="186" t="s">
        <v>604</v>
      </c>
      <c r="F134" s="188"/>
      <c r="G134" s="188"/>
      <c r="H134" s="188"/>
      <c r="I134" s="188"/>
      <c r="J134" s="188"/>
    </row>
    <row r="135" spans="3:10" ht="25.5">
      <c r="C135" s="388"/>
      <c r="D135" s="390"/>
      <c r="E135" s="186" t="s">
        <v>624</v>
      </c>
      <c r="F135" s="188" t="s">
        <v>494</v>
      </c>
      <c r="G135" s="188" t="s">
        <v>494</v>
      </c>
      <c r="H135" s="188" t="s">
        <v>494</v>
      </c>
      <c r="I135" s="188" t="s">
        <v>494</v>
      </c>
      <c r="J135" s="188" t="s">
        <v>494</v>
      </c>
    </row>
    <row r="136" spans="3:10" ht="13.5" thickBot="1">
      <c r="C136" s="385"/>
      <c r="D136" s="391"/>
      <c r="E136" s="187" t="s">
        <v>606</v>
      </c>
      <c r="F136" s="126"/>
      <c r="G136" s="126"/>
      <c r="H136" s="126"/>
      <c r="I136" s="126"/>
      <c r="J136" s="126"/>
    </row>
    <row r="137" spans="3:10" ht="45.75" customHeight="1">
      <c r="C137" s="384" t="s">
        <v>297</v>
      </c>
      <c r="D137" s="389" t="s">
        <v>662</v>
      </c>
      <c r="E137" s="186" t="s">
        <v>598</v>
      </c>
      <c r="F137" s="188"/>
      <c r="G137" s="188"/>
      <c r="H137" s="188"/>
      <c r="I137" s="188"/>
      <c r="J137" s="188"/>
    </row>
    <row r="138" spans="3:10" ht="39" thickBot="1">
      <c r="C138" s="385"/>
      <c r="D138" s="391"/>
      <c r="E138" s="187" t="s">
        <v>599</v>
      </c>
      <c r="F138" s="181" t="s">
        <v>663</v>
      </c>
      <c r="G138" s="181" t="s">
        <v>351</v>
      </c>
      <c r="H138" s="181" t="s">
        <v>351</v>
      </c>
      <c r="I138" s="181" t="s">
        <v>351</v>
      </c>
      <c r="J138" s="181" t="s">
        <v>351</v>
      </c>
    </row>
    <row r="139" spans="3:10" ht="12" customHeight="1">
      <c r="C139" s="384"/>
      <c r="D139" s="389"/>
      <c r="E139" s="186" t="s">
        <v>604</v>
      </c>
      <c r="F139" s="188"/>
      <c r="G139" s="188"/>
      <c r="H139" s="188"/>
      <c r="I139" s="188"/>
      <c r="J139" s="188"/>
    </row>
    <row r="140" spans="3:10" ht="25.5">
      <c r="C140" s="388"/>
      <c r="D140" s="390"/>
      <c r="E140" s="186" t="s">
        <v>624</v>
      </c>
      <c r="F140" s="188">
        <v>123</v>
      </c>
      <c r="G140" s="188" t="s">
        <v>351</v>
      </c>
      <c r="H140" s="188" t="s">
        <v>351</v>
      </c>
      <c r="I140" s="188" t="s">
        <v>351</v>
      </c>
      <c r="J140" s="188" t="s">
        <v>351</v>
      </c>
    </row>
    <row r="141" spans="3:10" ht="13.5" thickBot="1">
      <c r="C141" s="385"/>
      <c r="D141" s="391"/>
      <c r="E141" s="187" t="s">
        <v>606</v>
      </c>
      <c r="F141" s="126"/>
      <c r="G141" s="126"/>
      <c r="H141" s="126"/>
      <c r="I141" s="126"/>
      <c r="J141" s="126"/>
    </row>
    <row r="142" spans="3:10" ht="23.25" customHeight="1">
      <c r="C142" s="384" t="s">
        <v>298</v>
      </c>
      <c r="D142" s="389" t="s">
        <v>664</v>
      </c>
      <c r="E142" s="399" t="s">
        <v>665</v>
      </c>
      <c r="F142" s="188"/>
      <c r="G142" s="188"/>
      <c r="H142" s="188"/>
      <c r="I142" s="188"/>
      <c r="J142" s="188"/>
    </row>
    <row r="143" spans="3:10" ht="13.5" thickBot="1">
      <c r="C143" s="385"/>
      <c r="D143" s="391"/>
      <c r="E143" s="400"/>
      <c r="F143" s="181" t="s">
        <v>494</v>
      </c>
      <c r="G143" s="181" t="s">
        <v>494</v>
      </c>
      <c r="H143" s="181" t="s">
        <v>494</v>
      </c>
      <c r="I143" s="181" t="s">
        <v>494</v>
      </c>
      <c r="J143" s="181" t="s">
        <v>494</v>
      </c>
    </row>
    <row r="144" spans="3:10" ht="12.75">
      <c r="C144" s="384" t="s">
        <v>299</v>
      </c>
      <c r="D144" s="389" t="s">
        <v>666</v>
      </c>
      <c r="E144" s="186" t="s">
        <v>598</v>
      </c>
      <c r="F144" s="384"/>
      <c r="G144" s="384"/>
      <c r="H144" s="384"/>
      <c r="I144" s="384"/>
      <c r="J144" s="384"/>
    </row>
    <row r="145" spans="3:10" ht="27.75" customHeight="1" thickBot="1">
      <c r="C145" s="385"/>
      <c r="D145" s="391"/>
      <c r="E145" s="187" t="s">
        <v>667</v>
      </c>
      <c r="F145" s="385"/>
      <c r="G145" s="385"/>
      <c r="H145" s="385"/>
      <c r="I145" s="385"/>
      <c r="J145" s="385"/>
    </row>
    <row r="146" spans="3:10" ht="30.75" customHeight="1">
      <c r="C146" s="384" t="s">
        <v>300</v>
      </c>
      <c r="D146" s="389" t="s">
        <v>668</v>
      </c>
      <c r="E146" s="186"/>
      <c r="F146" s="188"/>
      <c r="G146" s="188"/>
      <c r="H146" s="188"/>
      <c r="I146" s="188"/>
      <c r="J146" s="188"/>
    </row>
    <row r="147" spans="3:10" ht="13.5" thickBot="1">
      <c r="C147" s="385"/>
      <c r="D147" s="391"/>
      <c r="E147" s="187" t="s">
        <v>669</v>
      </c>
      <c r="F147" s="181">
        <v>890</v>
      </c>
      <c r="G147" s="181">
        <v>1880</v>
      </c>
      <c r="H147" s="181">
        <v>1900</v>
      </c>
      <c r="I147" s="181">
        <v>2000</v>
      </c>
      <c r="J147" s="181">
        <v>2000</v>
      </c>
    </row>
    <row r="148" spans="3:10" ht="13.5" thickBot="1">
      <c r="C148" s="184"/>
      <c r="D148" s="191" t="s">
        <v>115</v>
      </c>
      <c r="E148" s="187"/>
      <c r="F148" s="181"/>
      <c r="G148" s="181"/>
      <c r="H148" s="181"/>
      <c r="I148" s="181"/>
      <c r="J148" s="181"/>
    </row>
    <row r="149" spans="3:10" ht="24.75" customHeight="1">
      <c r="C149" s="384"/>
      <c r="D149" s="389" t="s">
        <v>670</v>
      </c>
      <c r="E149" s="399" t="s">
        <v>669</v>
      </c>
      <c r="F149" s="188"/>
      <c r="G149" s="188"/>
      <c r="H149" s="188"/>
      <c r="I149" s="188"/>
      <c r="J149" s="188"/>
    </row>
    <row r="150" spans="3:10" ht="13.5" thickBot="1">
      <c r="C150" s="385"/>
      <c r="D150" s="391"/>
      <c r="E150" s="400"/>
      <c r="F150" s="181" t="s">
        <v>351</v>
      </c>
      <c r="G150" s="181" t="s">
        <v>494</v>
      </c>
      <c r="H150" s="181" t="s">
        <v>494</v>
      </c>
      <c r="I150" s="181" t="s">
        <v>494</v>
      </c>
      <c r="J150" s="181" t="s">
        <v>494</v>
      </c>
    </row>
    <row r="151" spans="3:10" ht="25.5" customHeight="1" thickBot="1">
      <c r="C151" s="184"/>
      <c r="D151" s="191" t="s">
        <v>671</v>
      </c>
      <c r="E151" s="187" t="s">
        <v>669</v>
      </c>
      <c r="F151" s="181">
        <v>890</v>
      </c>
      <c r="G151" s="181">
        <v>1880</v>
      </c>
      <c r="H151" s="181">
        <v>1900</v>
      </c>
      <c r="I151" s="181">
        <v>2000</v>
      </c>
      <c r="J151" s="181">
        <v>2000</v>
      </c>
    </row>
    <row r="152" ht="12.75">
      <c r="C152" s="169"/>
    </row>
    <row r="153" ht="12.75">
      <c r="C153" s="169"/>
    </row>
  </sheetData>
  <mergeCells count="115">
    <mergeCell ref="E149:E150"/>
    <mergeCell ref="C1:J1"/>
    <mergeCell ref="C2:H2"/>
    <mergeCell ref="C3:G3"/>
    <mergeCell ref="C5:D5"/>
    <mergeCell ref="C146:C147"/>
    <mergeCell ref="D146:D147"/>
    <mergeCell ref="C149:C150"/>
    <mergeCell ref="D149:D150"/>
    <mergeCell ref="G144:G145"/>
    <mergeCell ref="H144:H145"/>
    <mergeCell ref="I144:I145"/>
    <mergeCell ref="J144:J145"/>
    <mergeCell ref="E142:E143"/>
    <mergeCell ref="C144:C145"/>
    <mergeCell ref="D144:D145"/>
    <mergeCell ref="F144:F145"/>
    <mergeCell ref="C139:C141"/>
    <mergeCell ref="D139:D141"/>
    <mergeCell ref="C142:C143"/>
    <mergeCell ref="D142:D143"/>
    <mergeCell ref="C134:C136"/>
    <mergeCell ref="D134:D136"/>
    <mergeCell ref="C137:C138"/>
    <mergeCell ref="D137:D138"/>
    <mergeCell ref="C126:C128"/>
    <mergeCell ref="C129:C131"/>
    <mergeCell ref="D129:D131"/>
    <mergeCell ref="C132:C133"/>
    <mergeCell ref="G117:G119"/>
    <mergeCell ref="C121:C122"/>
    <mergeCell ref="D121:D122"/>
    <mergeCell ref="C123:C125"/>
    <mergeCell ref="D123:D125"/>
    <mergeCell ref="C113:C116"/>
    <mergeCell ref="C117:C119"/>
    <mergeCell ref="D117:D119"/>
    <mergeCell ref="F117:F119"/>
    <mergeCell ref="C105:C107"/>
    <mergeCell ref="D105:D107"/>
    <mergeCell ref="C108:C109"/>
    <mergeCell ref="C110:C112"/>
    <mergeCell ref="D110:D112"/>
    <mergeCell ref="C98:C99"/>
    <mergeCell ref="C100:C102"/>
    <mergeCell ref="D100:D102"/>
    <mergeCell ref="C103:C104"/>
    <mergeCell ref="C90:C92"/>
    <mergeCell ref="D90:D92"/>
    <mergeCell ref="C93:C94"/>
    <mergeCell ref="C95:C97"/>
    <mergeCell ref="D95:D97"/>
    <mergeCell ref="C82:C84"/>
    <mergeCell ref="C85:C87"/>
    <mergeCell ref="D85:D87"/>
    <mergeCell ref="C88:C89"/>
    <mergeCell ref="I73:I74"/>
    <mergeCell ref="J73:J74"/>
    <mergeCell ref="C75:C77"/>
    <mergeCell ref="C78:C80"/>
    <mergeCell ref="D78:D80"/>
    <mergeCell ref="F78:F80"/>
    <mergeCell ref="G78:G80"/>
    <mergeCell ref="H78:H80"/>
    <mergeCell ref="I78:I80"/>
    <mergeCell ref="J78:J80"/>
    <mergeCell ref="E73:E74"/>
    <mergeCell ref="F73:F74"/>
    <mergeCell ref="G73:G74"/>
    <mergeCell ref="H73:H74"/>
    <mergeCell ref="C70:C72"/>
    <mergeCell ref="D70:D72"/>
    <mergeCell ref="C73:C74"/>
    <mergeCell ref="D73:D74"/>
    <mergeCell ref="C65:C67"/>
    <mergeCell ref="D65:D67"/>
    <mergeCell ref="C68:C69"/>
    <mergeCell ref="D68:D69"/>
    <mergeCell ref="C58:C60"/>
    <mergeCell ref="D58:D60"/>
    <mergeCell ref="C61:C64"/>
    <mergeCell ref="D61:D64"/>
    <mergeCell ref="C53:C55"/>
    <mergeCell ref="D53:D55"/>
    <mergeCell ref="C56:C57"/>
    <mergeCell ref="D56:D57"/>
    <mergeCell ref="C48:C50"/>
    <mergeCell ref="D48:D50"/>
    <mergeCell ref="C51:C52"/>
    <mergeCell ref="D51:D52"/>
    <mergeCell ref="C43:C45"/>
    <mergeCell ref="D43:D45"/>
    <mergeCell ref="C46:C47"/>
    <mergeCell ref="D46:D47"/>
    <mergeCell ref="C36:C40"/>
    <mergeCell ref="D36:D40"/>
    <mergeCell ref="C41:C42"/>
    <mergeCell ref="D41:D42"/>
    <mergeCell ref="C29:C30"/>
    <mergeCell ref="C31:C33"/>
    <mergeCell ref="D31:D33"/>
    <mergeCell ref="C34:C35"/>
    <mergeCell ref="C18:C20"/>
    <mergeCell ref="D18:D20"/>
    <mergeCell ref="C22:C23"/>
    <mergeCell ref="C24:C26"/>
    <mergeCell ref="D24:D26"/>
    <mergeCell ref="C13:C15"/>
    <mergeCell ref="D13:D15"/>
    <mergeCell ref="C16:C17"/>
    <mergeCell ref="D16:D17"/>
    <mergeCell ref="C7:C8"/>
    <mergeCell ref="D7:D8"/>
    <mergeCell ref="C11:C12"/>
    <mergeCell ref="D11:D1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D29" sqref="D29"/>
    </sheetView>
  </sheetViews>
  <sheetFormatPr defaultColWidth="9.00390625" defaultRowHeight="12.75"/>
  <cols>
    <col min="2" max="2" width="34.75390625" style="0" customWidth="1"/>
  </cols>
  <sheetData>
    <row r="1" spans="1:7" ht="14.25">
      <c r="A1" s="183" t="s">
        <v>142</v>
      </c>
      <c r="B1" s="183"/>
      <c r="C1" s="183"/>
      <c r="D1" s="183"/>
      <c r="E1" s="183"/>
      <c r="F1" s="183"/>
      <c r="G1" s="183"/>
    </row>
    <row r="2" spans="1:7" ht="14.25">
      <c r="A2" s="357" t="s">
        <v>568</v>
      </c>
      <c r="B2" s="357"/>
      <c r="C2" s="357"/>
      <c r="D2" s="357"/>
      <c r="E2" s="357"/>
      <c r="F2" s="357"/>
      <c r="G2" s="357"/>
    </row>
    <row r="3" ht="14.25">
      <c r="A3" s="44"/>
    </row>
    <row r="4" spans="1:5" ht="16.5">
      <c r="A4" s="357" t="s">
        <v>569</v>
      </c>
      <c r="B4" s="357"/>
      <c r="C4" s="357"/>
      <c r="D4" s="357"/>
      <c r="E4" s="357"/>
    </row>
    <row r="5" ht="15.75">
      <c r="A5" s="45"/>
    </row>
    <row r="6" ht="15.75">
      <c r="A6" s="170"/>
    </row>
    <row r="7" ht="16.5" thickBot="1">
      <c r="A7" s="121"/>
    </row>
    <row r="8" spans="1:8" ht="12.75">
      <c r="A8" s="171"/>
      <c r="B8" s="174"/>
      <c r="C8" s="174"/>
      <c r="D8" s="174" t="s">
        <v>570</v>
      </c>
      <c r="E8" s="174" t="s">
        <v>571</v>
      </c>
      <c r="F8" s="174" t="s">
        <v>573</v>
      </c>
      <c r="G8" s="174" t="s">
        <v>574</v>
      </c>
      <c r="H8" s="174" t="s">
        <v>575</v>
      </c>
    </row>
    <row r="9" spans="1:8" ht="25.5">
      <c r="A9" s="172" t="s">
        <v>294</v>
      </c>
      <c r="B9" s="175" t="s">
        <v>6</v>
      </c>
      <c r="C9" s="175" t="s">
        <v>334</v>
      </c>
      <c r="D9" s="175" t="s">
        <v>368</v>
      </c>
      <c r="E9" s="175" t="s">
        <v>572</v>
      </c>
      <c r="F9" s="175" t="s">
        <v>83</v>
      </c>
      <c r="G9" s="175" t="s">
        <v>83</v>
      </c>
      <c r="H9" s="175" t="s">
        <v>83</v>
      </c>
    </row>
    <row r="10" spans="1:8" ht="13.5" thickBot="1">
      <c r="A10" s="173"/>
      <c r="B10" s="126"/>
      <c r="C10" s="176" t="s">
        <v>335</v>
      </c>
      <c r="D10" s="176"/>
      <c r="E10" s="126"/>
      <c r="F10" s="126"/>
      <c r="G10" s="126"/>
      <c r="H10" s="126"/>
    </row>
    <row r="11" spans="1:8" ht="88.5" customHeight="1">
      <c r="A11" s="401" t="s">
        <v>9</v>
      </c>
      <c r="B11" s="403" t="s">
        <v>576</v>
      </c>
      <c r="C11" s="177"/>
      <c r="D11" s="177"/>
      <c r="E11" s="177"/>
      <c r="F11" s="177"/>
      <c r="G11" s="177"/>
      <c r="H11" s="177"/>
    </row>
    <row r="12" spans="1:8" ht="12.75">
      <c r="A12" s="405"/>
      <c r="B12" s="409"/>
      <c r="C12" s="177"/>
      <c r="D12" s="177" t="s">
        <v>351</v>
      </c>
      <c r="E12" s="177" t="s">
        <v>351</v>
      </c>
      <c r="F12" s="177" t="s">
        <v>351</v>
      </c>
      <c r="G12" s="177" t="s">
        <v>351</v>
      </c>
      <c r="H12" s="177">
        <v>0.5</v>
      </c>
    </row>
    <row r="13" spans="1:8" ht="12.75">
      <c r="A13" s="405"/>
      <c r="B13" s="409"/>
      <c r="C13" s="177" t="s">
        <v>340</v>
      </c>
      <c r="D13" s="179"/>
      <c r="E13" s="179"/>
      <c r="F13" s="179"/>
      <c r="G13" s="179"/>
      <c r="H13" s="179"/>
    </row>
    <row r="14" spans="1:8" ht="13.5" thickBot="1">
      <c r="A14" s="405"/>
      <c r="B14" s="404"/>
      <c r="C14" s="178" t="s">
        <v>100</v>
      </c>
      <c r="D14" s="126"/>
      <c r="E14" s="126"/>
      <c r="F14" s="126"/>
      <c r="G14" s="126"/>
      <c r="H14" s="126"/>
    </row>
    <row r="15" spans="1:8" ht="13.5" thickBot="1">
      <c r="A15" s="405"/>
      <c r="B15" s="180" t="s">
        <v>577</v>
      </c>
      <c r="C15" s="178"/>
      <c r="D15" s="181"/>
      <c r="E15" s="181"/>
      <c r="F15" s="181"/>
      <c r="G15" s="181"/>
      <c r="H15" s="181"/>
    </row>
    <row r="16" spans="1:8" ht="21.75" customHeight="1" thickBot="1">
      <c r="A16" s="405"/>
      <c r="B16" s="180" t="s">
        <v>578</v>
      </c>
      <c r="C16" s="178" t="s">
        <v>207</v>
      </c>
      <c r="D16" s="181"/>
      <c r="E16" s="181"/>
      <c r="F16" s="181"/>
      <c r="G16" s="181"/>
      <c r="H16" s="181"/>
    </row>
    <row r="17" spans="1:8" ht="24" customHeight="1" thickBot="1">
      <c r="A17" s="405"/>
      <c r="B17" s="180" t="s">
        <v>579</v>
      </c>
      <c r="C17" s="178" t="s">
        <v>207</v>
      </c>
      <c r="D17" s="181" t="s">
        <v>351</v>
      </c>
      <c r="E17" s="181" t="s">
        <v>351</v>
      </c>
      <c r="F17" s="181" t="s">
        <v>351</v>
      </c>
      <c r="G17" s="181" t="s">
        <v>351</v>
      </c>
      <c r="H17" s="181">
        <v>0.25</v>
      </c>
    </row>
    <row r="18" spans="1:8" ht="19.5" customHeight="1" thickBot="1">
      <c r="A18" s="405"/>
      <c r="B18" s="180" t="s">
        <v>580</v>
      </c>
      <c r="C18" s="178" t="s">
        <v>207</v>
      </c>
      <c r="D18" s="181" t="s">
        <v>351</v>
      </c>
      <c r="E18" s="181" t="s">
        <v>351</v>
      </c>
      <c r="F18" s="181" t="s">
        <v>351</v>
      </c>
      <c r="G18" s="181" t="s">
        <v>351</v>
      </c>
      <c r="H18" s="181">
        <v>0.25</v>
      </c>
    </row>
    <row r="19" spans="1:8" ht="24" customHeight="1" thickBot="1">
      <c r="A19" s="405"/>
      <c r="B19" s="182" t="s">
        <v>581</v>
      </c>
      <c r="C19" s="178" t="s">
        <v>207</v>
      </c>
      <c r="D19" s="181" t="s">
        <v>351</v>
      </c>
      <c r="E19" s="181" t="s">
        <v>351</v>
      </c>
      <c r="F19" s="181" t="s">
        <v>351</v>
      </c>
      <c r="G19" s="181" t="s">
        <v>351</v>
      </c>
      <c r="H19" s="181" t="s">
        <v>351</v>
      </c>
    </row>
    <row r="20" spans="1:8" ht="18" customHeight="1" thickBot="1">
      <c r="A20" s="402"/>
      <c r="B20" s="182" t="s">
        <v>582</v>
      </c>
      <c r="C20" s="178" t="s">
        <v>207</v>
      </c>
      <c r="D20" s="181" t="s">
        <v>351</v>
      </c>
      <c r="E20" s="181" t="s">
        <v>351</v>
      </c>
      <c r="F20" s="181" t="s">
        <v>351</v>
      </c>
      <c r="G20" s="181" t="s">
        <v>351</v>
      </c>
      <c r="H20" s="181" t="s">
        <v>351</v>
      </c>
    </row>
    <row r="21" spans="1:8" ht="30.75" customHeight="1">
      <c r="A21" s="401" t="s">
        <v>295</v>
      </c>
      <c r="B21" s="403" t="s">
        <v>583</v>
      </c>
      <c r="C21" s="177" t="s">
        <v>340</v>
      </c>
      <c r="D21" s="177"/>
      <c r="E21" s="177"/>
      <c r="F21" s="177"/>
      <c r="G21" s="177"/>
      <c r="H21" s="177"/>
    </row>
    <row r="22" spans="1:8" ht="13.5" thickBot="1">
      <c r="A22" s="402"/>
      <c r="B22" s="404"/>
      <c r="C22" s="178" t="s">
        <v>584</v>
      </c>
      <c r="D22" s="178">
        <v>0.54</v>
      </c>
      <c r="E22" s="178">
        <v>0.54</v>
      </c>
      <c r="F22" s="178">
        <v>0.54</v>
      </c>
      <c r="G22" s="178">
        <v>0.54</v>
      </c>
      <c r="H22" s="178">
        <v>0.54</v>
      </c>
    </row>
    <row r="23" spans="1:8" ht="36" customHeight="1">
      <c r="A23" s="401" t="s">
        <v>296</v>
      </c>
      <c r="B23" s="406" t="s">
        <v>585</v>
      </c>
      <c r="C23" s="177" t="s">
        <v>340</v>
      </c>
      <c r="D23" s="177"/>
      <c r="E23" s="177"/>
      <c r="F23" s="177"/>
      <c r="G23" s="177"/>
      <c r="H23" s="177"/>
    </row>
    <row r="24" spans="1:8" ht="13.5" thickBot="1">
      <c r="A24" s="402"/>
      <c r="B24" s="408"/>
      <c r="C24" s="178" t="s">
        <v>584</v>
      </c>
      <c r="D24" s="178">
        <v>0.915</v>
      </c>
      <c r="E24" s="178">
        <v>0.915</v>
      </c>
      <c r="F24" s="178">
        <v>0.915</v>
      </c>
      <c r="G24" s="178">
        <v>0.915</v>
      </c>
      <c r="H24" s="178">
        <v>0.915</v>
      </c>
    </row>
    <row r="25" spans="1:8" ht="39.75" customHeight="1">
      <c r="A25" s="401" t="s">
        <v>297</v>
      </c>
      <c r="B25" s="406" t="s">
        <v>586</v>
      </c>
      <c r="C25" s="177" t="s">
        <v>340</v>
      </c>
      <c r="D25" s="177"/>
      <c r="E25" s="177"/>
      <c r="F25" s="177"/>
      <c r="G25" s="177"/>
      <c r="H25" s="177"/>
    </row>
    <row r="26" spans="1:8" ht="13.5" thickBot="1">
      <c r="A26" s="402"/>
      <c r="B26" s="408"/>
      <c r="C26" s="178" t="s">
        <v>584</v>
      </c>
      <c r="D26" s="178" t="s">
        <v>351</v>
      </c>
      <c r="E26" s="178" t="s">
        <v>351</v>
      </c>
      <c r="F26" s="178" t="s">
        <v>351</v>
      </c>
      <c r="G26" s="178" t="s">
        <v>351</v>
      </c>
      <c r="H26" s="178" t="s">
        <v>351</v>
      </c>
    </row>
    <row r="27" spans="1:8" ht="44.25" customHeight="1">
      <c r="A27" s="401" t="s">
        <v>298</v>
      </c>
      <c r="B27" s="406" t="s">
        <v>587</v>
      </c>
      <c r="C27" s="177"/>
      <c r="D27" s="177"/>
      <c r="E27" s="177"/>
      <c r="F27" s="177"/>
      <c r="G27" s="177"/>
      <c r="H27" s="177"/>
    </row>
    <row r="28" spans="1:8" ht="12.75">
      <c r="A28" s="405"/>
      <c r="B28" s="407"/>
      <c r="C28" s="177"/>
      <c r="D28" s="177">
        <v>0.358</v>
      </c>
      <c r="E28" s="177">
        <v>0.358</v>
      </c>
      <c r="F28" s="177">
        <v>0.358</v>
      </c>
      <c r="G28" s="177">
        <v>0.358</v>
      </c>
      <c r="H28" s="177">
        <v>0.358</v>
      </c>
    </row>
    <row r="29" spans="1:8" ht="13.5" thickBot="1">
      <c r="A29" s="402"/>
      <c r="B29" s="408"/>
      <c r="C29" s="178" t="s">
        <v>588</v>
      </c>
      <c r="D29" s="126"/>
      <c r="E29" s="178"/>
      <c r="F29" s="126"/>
      <c r="G29" s="178"/>
      <c r="H29" s="126"/>
    </row>
  </sheetData>
  <mergeCells count="12">
    <mergeCell ref="A2:G2"/>
    <mergeCell ref="A4:E4"/>
    <mergeCell ref="A23:A24"/>
    <mergeCell ref="B23:B24"/>
    <mergeCell ref="A11:A20"/>
    <mergeCell ref="B11:B14"/>
    <mergeCell ref="A21:A22"/>
    <mergeCell ref="B21:B22"/>
    <mergeCell ref="A27:A29"/>
    <mergeCell ref="B27:B29"/>
    <mergeCell ref="A25:A26"/>
    <mergeCell ref="B25:B2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28">
      <selection activeCell="K8" sqref="K8"/>
    </sheetView>
  </sheetViews>
  <sheetFormatPr defaultColWidth="9.00390625" defaultRowHeight="12.75"/>
  <cols>
    <col min="3" max="3" width="53.75390625" style="0" customWidth="1"/>
  </cols>
  <sheetData>
    <row r="1" spans="1:9" ht="15.75">
      <c r="A1" s="374" t="s">
        <v>4</v>
      </c>
      <c r="B1" s="374"/>
      <c r="C1" s="374"/>
      <c r="D1" s="374"/>
      <c r="E1" s="374"/>
      <c r="F1" s="374"/>
      <c r="G1" s="374"/>
      <c r="H1" s="374"/>
      <c r="I1" s="374"/>
    </row>
    <row r="2" spans="1:9" ht="16.5">
      <c r="A2" s="374" t="s">
        <v>762</v>
      </c>
      <c r="B2" s="374"/>
      <c r="C2" s="374"/>
      <c r="D2" s="374"/>
      <c r="E2" s="374"/>
      <c r="F2" s="374"/>
      <c r="G2" s="374"/>
      <c r="H2" s="374"/>
      <c r="I2" s="374"/>
    </row>
    <row r="3" spans="1:9" ht="12.75" customHeight="1">
      <c r="A3" s="414" t="s">
        <v>5</v>
      </c>
      <c r="B3" s="416" t="s">
        <v>6</v>
      </c>
      <c r="C3" s="417"/>
      <c r="D3" s="420" t="s">
        <v>7</v>
      </c>
      <c r="E3" s="422" t="s">
        <v>763</v>
      </c>
      <c r="F3" s="413" t="s">
        <v>764</v>
      </c>
      <c r="G3" s="413" t="s">
        <v>765</v>
      </c>
      <c r="H3" s="413" t="s">
        <v>766</v>
      </c>
      <c r="I3" s="413" t="s">
        <v>8</v>
      </c>
    </row>
    <row r="4" spans="1:9" ht="12.75" customHeight="1">
      <c r="A4" s="415"/>
      <c r="B4" s="418"/>
      <c r="C4" s="419"/>
      <c r="D4" s="421"/>
      <c r="E4" s="422"/>
      <c r="F4" s="413"/>
      <c r="G4" s="413"/>
      <c r="H4" s="413"/>
      <c r="I4" s="413"/>
    </row>
    <row r="5" spans="1:9" ht="25.5" customHeight="1">
      <c r="A5" s="1" t="s">
        <v>9</v>
      </c>
      <c r="B5" s="423" t="s">
        <v>10</v>
      </c>
      <c r="C5" s="424"/>
      <c r="D5" s="2" t="s">
        <v>11</v>
      </c>
      <c r="E5" s="3">
        <v>12.273</v>
      </c>
      <c r="F5" s="3">
        <v>12.07</v>
      </c>
      <c r="G5" s="3">
        <v>11.87</v>
      </c>
      <c r="H5" s="3">
        <v>11.67</v>
      </c>
      <c r="I5" s="3">
        <v>11.57</v>
      </c>
    </row>
    <row r="6" spans="1:9" ht="25.5" customHeight="1">
      <c r="A6" s="4" t="s">
        <v>12</v>
      </c>
      <c r="B6" s="423" t="s">
        <v>13</v>
      </c>
      <c r="C6" s="424"/>
      <c r="D6" s="2" t="s">
        <v>11</v>
      </c>
      <c r="E6" s="5">
        <v>12.4</v>
      </c>
      <c r="F6" s="6">
        <f>(E5+F5)/2</f>
        <v>12.1715</v>
      </c>
      <c r="G6" s="6">
        <f>(G5+F5)/2</f>
        <v>11.969999999999999</v>
      </c>
      <c r="H6" s="6">
        <f>(G5+H5)/2</f>
        <v>11.77</v>
      </c>
      <c r="I6" s="6">
        <f>(H5+I5)/2</f>
        <v>11.620000000000001</v>
      </c>
    </row>
    <row r="7" spans="1:9" ht="15.75" customHeight="1">
      <c r="A7" s="1"/>
      <c r="B7" s="423" t="s">
        <v>14</v>
      </c>
      <c r="C7" s="424"/>
      <c r="D7" s="7"/>
      <c r="E7" s="5"/>
      <c r="F7" s="5"/>
      <c r="G7" s="5"/>
      <c r="H7" s="5"/>
      <c r="I7" s="5"/>
    </row>
    <row r="8" spans="1:9" ht="25.5" customHeight="1">
      <c r="A8" s="1"/>
      <c r="B8" s="423" t="s">
        <v>15</v>
      </c>
      <c r="C8" s="424"/>
      <c r="D8" s="2" t="s">
        <v>16</v>
      </c>
      <c r="E8" s="5">
        <v>2.3</v>
      </c>
      <c r="F8" s="5">
        <v>2.285</v>
      </c>
      <c r="G8" s="5">
        <v>2.27</v>
      </c>
      <c r="H8" s="5">
        <v>2.26</v>
      </c>
      <c r="I8" s="5">
        <v>2.25</v>
      </c>
    </row>
    <row r="9" spans="1:9" ht="14.25" customHeight="1">
      <c r="A9" s="1"/>
      <c r="B9" s="423" t="s">
        <v>293</v>
      </c>
      <c r="C9" s="424"/>
      <c r="D9" s="2" t="s">
        <v>11</v>
      </c>
      <c r="E9" s="5">
        <v>0.21</v>
      </c>
      <c r="F9" s="5">
        <v>0.21</v>
      </c>
      <c r="G9" s="5">
        <v>0.21</v>
      </c>
      <c r="H9" s="5">
        <v>0.21</v>
      </c>
      <c r="I9" s="5">
        <v>0.21</v>
      </c>
    </row>
    <row r="10" spans="1:9" ht="25.5" customHeight="1">
      <c r="A10" s="1">
        <v>2</v>
      </c>
      <c r="B10" s="423" t="s">
        <v>17</v>
      </c>
      <c r="C10" s="424"/>
      <c r="D10" s="2" t="s">
        <v>16</v>
      </c>
      <c r="E10" s="8">
        <v>6.2</v>
      </c>
      <c r="F10" s="8">
        <v>6.15</v>
      </c>
      <c r="G10" s="8">
        <v>6.1</v>
      </c>
      <c r="H10" s="8">
        <v>6.05</v>
      </c>
      <c r="I10" s="8">
        <v>6</v>
      </c>
    </row>
    <row r="11" spans="1:9" ht="15.75" customHeight="1">
      <c r="A11" s="1"/>
      <c r="B11" s="423" t="s">
        <v>14</v>
      </c>
      <c r="C11" s="424"/>
      <c r="D11" s="7"/>
      <c r="E11" s="5"/>
      <c r="F11" s="5"/>
      <c r="G11" s="5"/>
      <c r="H11" s="5"/>
      <c r="I11" s="5"/>
    </row>
    <row r="12" spans="1:9" ht="22.5" customHeight="1">
      <c r="A12" s="1">
        <v>3</v>
      </c>
      <c r="B12" s="423" t="s">
        <v>18</v>
      </c>
      <c r="C12" s="424"/>
      <c r="D12" s="2" t="s">
        <v>11</v>
      </c>
      <c r="E12" s="5">
        <v>5.9</v>
      </c>
      <c r="F12" s="5">
        <v>5.85</v>
      </c>
      <c r="G12" s="5">
        <v>5.8</v>
      </c>
      <c r="H12" s="5">
        <v>5.75</v>
      </c>
      <c r="I12" s="5">
        <v>5.7</v>
      </c>
    </row>
    <row r="13" spans="1:9" ht="25.5" customHeight="1">
      <c r="A13" s="1">
        <v>4</v>
      </c>
      <c r="B13" s="423" t="s">
        <v>19</v>
      </c>
      <c r="C13" s="424"/>
      <c r="D13" s="2" t="s">
        <v>11</v>
      </c>
      <c r="E13" s="5">
        <v>0.3</v>
      </c>
      <c r="F13" s="5">
        <v>0.3</v>
      </c>
      <c r="G13" s="5">
        <v>0.3</v>
      </c>
      <c r="H13" s="5">
        <v>0.3</v>
      </c>
      <c r="I13" s="5">
        <v>0.3</v>
      </c>
    </row>
    <row r="14" spans="1:9" ht="15.75" customHeight="1">
      <c r="A14" s="1"/>
      <c r="B14" s="443" t="s">
        <v>20</v>
      </c>
      <c r="C14" s="444"/>
      <c r="D14" s="7"/>
      <c r="E14" s="5"/>
      <c r="F14" s="5"/>
      <c r="G14" s="5"/>
      <c r="H14" s="5"/>
      <c r="I14" s="5"/>
    </row>
    <row r="15" spans="1:9" ht="36.75" customHeight="1">
      <c r="A15" s="1">
        <v>5</v>
      </c>
      <c r="B15" s="423" t="s">
        <v>21</v>
      </c>
      <c r="C15" s="424"/>
      <c r="D15" s="2" t="s">
        <v>11</v>
      </c>
      <c r="E15" s="8">
        <v>4.11</v>
      </c>
      <c r="F15" s="8">
        <v>4.11</v>
      </c>
      <c r="G15" s="8">
        <v>4.25</v>
      </c>
      <c r="H15" s="8">
        <v>4.26</v>
      </c>
      <c r="I15" s="8">
        <v>4.26</v>
      </c>
    </row>
    <row r="16" spans="1:9" ht="15.75" customHeight="1">
      <c r="A16" s="1" t="s">
        <v>22</v>
      </c>
      <c r="B16" s="423" t="s">
        <v>23</v>
      </c>
      <c r="C16" s="424"/>
      <c r="D16" s="7"/>
      <c r="E16" s="5"/>
      <c r="F16" s="5"/>
      <c r="G16" s="5"/>
      <c r="H16" s="5"/>
      <c r="I16" s="5"/>
    </row>
    <row r="17" spans="1:9" ht="25.5" customHeight="1">
      <c r="A17" s="1">
        <v>6</v>
      </c>
      <c r="B17" s="423" t="s">
        <v>24</v>
      </c>
      <c r="C17" s="424"/>
      <c r="D17" s="2" t="s">
        <v>11</v>
      </c>
      <c r="E17" s="5">
        <v>1.4</v>
      </c>
      <c r="F17" s="5">
        <v>1.4</v>
      </c>
      <c r="G17" s="5">
        <v>1.4</v>
      </c>
      <c r="H17" s="5">
        <v>1.4</v>
      </c>
      <c r="I17" s="5">
        <v>1.4</v>
      </c>
    </row>
    <row r="18" spans="1:9" ht="25.5" customHeight="1">
      <c r="A18" s="1">
        <v>7</v>
      </c>
      <c r="B18" s="423" t="s">
        <v>25</v>
      </c>
      <c r="C18" s="424"/>
      <c r="D18" s="2" t="s">
        <v>11</v>
      </c>
      <c r="E18" s="5">
        <v>0.1</v>
      </c>
      <c r="F18" s="5">
        <v>0.1</v>
      </c>
      <c r="G18" s="5">
        <v>0.1</v>
      </c>
      <c r="H18" s="5">
        <v>0.1</v>
      </c>
      <c r="I18" s="5">
        <v>0.1</v>
      </c>
    </row>
    <row r="19" spans="1:9" ht="25.5" customHeight="1">
      <c r="A19" s="1">
        <v>8</v>
      </c>
      <c r="B19" s="423" t="s">
        <v>26</v>
      </c>
      <c r="C19" s="424"/>
      <c r="D19" s="2" t="s">
        <v>11</v>
      </c>
      <c r="E19" s="5">
        <v>0.95</v>
      </c>
      <c r="F19" s="5">
        <v>0.95</v>
      </c>
      <c r="G19" s="5">
        <v>1.08</v>
      </c>
      <c r="H19" s="5">
        <v>1.09</v>
      </c>
      <c r="I19" s="5">
        <v>1.09</v>
      </c>
    </row>
    <row r="20" spans="1:9" ht="40.5" customHeight="1">
      <c r="A20" s="1">
        <v>9</v>
      </c>
      <c r="B20" s="423" t="s">
        <v>27</v>
      </c>
      <c r="C20" s="424"/>
      <c r="D20" s="2" t="s">
        <v>11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</row>
    <row r="21" spans="1:9" ht="36.75" customHeight="1">
      <c r="A21" s="1">
        <v>10</v>
      </c>
      <c r="B21" s="423" t="s">
        <v>28</v>
      </c>
      <c r="C21" s="424"/>
      <c r="D21" s="2" t="s">
        <v>11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</row>
    <row r="22" spans="1:9" ht="37.5" customHeight="1">
      <c r="A22" s="1">
        <v>11</v>
      </c>
      <c r="B22" s="423" t="s">
        <v>29</v>
      </c>
      <c r="C22" s="424"/>
      <c r="D22" s="2" t="s">
        <v>11</v>
      </c>
      <c r="E22" s="8">
        <v>1.76</v>
      </c>
      <c r="F22" s="8">
        <v>1.76</v>
      </c>
      <c r="G22" s="8">
        <v>1.77</v>
      </c>
      <c r="H22" s="8">
        <v>1.77</v>
      </c>
      <c r="I22" s="8">
        <v>1.77</v>
      </c>
    </row>
    <row r="23" spans="1:9" ht="15.75" customHeight="1">
      <c r="A23" s="1" t="s">
        <v>30</v>
      </c>
      <c r="B23" s="423" t="s">
        <v>31</v>
      </c>
      <c r="C23" s="424"/>
      <c r="D23" s="7"/>
      <c r="E23" s="5"/>
      <c r="F23" s="5"/>
      <c r="G23" s="5"/>
      <c r="H23" s="5"/>
      <c r="I23" s="5"/>
    </row>
    <row r="24" spans="1:9" ht="25.5" customHeight="1">
      <c r="A24" s="1">
        <v>12</v>
      </c>
      <c r="B24" s="423" t="s">
        <v>32</v>
      </c>
      <c r="C24" s="424"/>
      <c r="D24" s="2" t="s">
        <v>11</v>
      </c>
      <c r="E24" s="5">
        <v>0.24</v>
      </c>
      <c r="F24" s="5">
        <v>0.24</v>
      </c>
      <c r="G24" s="5">
        <v>0.24</v>
      </c>
      <c r="H24" s="5">
        <v>0.24</v>
      </c>
      <c r="I24" s="5">
        <v>0.24</v>
      </c>
    </row>
    <row r="25" spans="1:9" ht="25.5" customHeight="1">
      <c r="A25" s="1">
        <v>13</v>
      </c>
      <c r="B25" s="423" t="s">
        <v>33</v>
      </c>
      <c r="C25" s="424"/>
      <c r="D25" s="2" t="s">
        <v>11</v>
      </c>
      <c r="E25" s="5">
        <v>0.3</v>
      </c>
      <c r="F25" s="5">
        <v>0.3</v>
      </c>
      <c r="G25" s="5">
        <v>0.31</v>
      </c>
      <c r="H25" s="5">
        <v>0.31</v>
      </c>
      <c r="I25" s="5">
        <v>0.31</v>
      </c>
    </row>
    <row r="26" spans="1:9" ht="25.5" customHeight="1">
      <c r="A26" s="1">
        <v>14</v>
      </c>
      <c r="B26" s="423" t="s">
        <v>34</v>
      </c>
      <c r="C26" s="424"/>
      <c r="D26" s="2" t="s">
        <v>11</v>
      </c>
      <c r="E26" s="5">
        <v>0.5</v>
      </c>
      <c r="F26" s="5">
        <v>0.5</v>
      </c>
      <c r="G26" s="5">
        <v>0.5</v>
      </c>
      <c r="H26" s="5">
        <v>0.5</v>
      </c>
      <c r="I26" s="5">
        <v>0.5</v>
      </c>
    </row>
    <row r="27" spans="1:9" ht="33.75" customHeight="1">
      <c r="A27" s="1">
        <v>15</v>
      </c>
      <c r="B27" s="423" t="s">
        <v>35</v>
      </c>
      <c r="C27" s="424"/>
      <c r="D27" s="2" t="s">
        <v>11</v>
      </c>
      <c r="E27" s="5">
        <v>0.72</v>
      </c>
      <c r="F27" s="5">
        <v>0.72</v>
      </c>
      <c r="G27" s="5">
        <v>0.72</v>
      </c>
      <c r="H27" s="5">
        <v>0.72</v>
      </c>
      <c r="I27" s="5">
        <v>0.72</v>
      </c>
    </row>
    <row r="28" spans="1:9" ht="41.25" customHeight="1">
      <c r="A28" s="1">
        <v>16</v>
      </c>
      <c r="B28" s="423" t="s">
        <v>36</v>
      </c>
      <c r="C28" s="424"/>
      <c r="D28" s="2" t="s">
        <v>11</v>
      </c>
      <c r="E28" s="5">
        <v>0.3</v>
      </c>
      <c r="F28" s="5">
        <v>0.3</v>
      </c>
      <c r="G28" s="5">
        <v>0.3</v>
      </c>
      <c r="H28" s="5">
        <v>0.3</v>
      </c>
      <c r="I28" s="5">
        <v>0.3</v>
      </c>
    </row>
    <row r="29" spans="1:9" ht="30.75" customHeight="1">
      <c r="A29" s="1">
        <v>17</v>
      </c>
      <c r="B29" s="423" t="s">
        <v>37</v>
      </c>
      <c r="C29" s="424"/>
      <c r="D29" s="2" t="s">
        <v>11</v>
      </c>
      <c r="E29" s="8">
        <v>1.79</v>
      </c>
      <c r="F29" s="8">
        <v>1.74</v>
      </c>
      <c r="G29" s="8">
        <v>1.55</v>
      </c>
      <c r="H29" s="8">
        <v>1.49</v>
      </c>
      <c r="I29" s="8">
        <v>1.44</v>
      </c>
    </row>
    <row r="30" spans="1:9" ht="15.75" customHeight="1">
      <c r="A30" s="1"/>
      <c r="B30" s="453" t="s">
        <v>38</v>
      </c>
      <c r="C30" s="454"/>
      <c r="D30" s="7"/>
      <c r="E30" s="5"/>
      <c r="F30" s="5"/>
      <c r="G30" s="5"/>
      <c r="H30" s="5"/>
      <c r="I30" s="5"/>
    </row>
    <row r="31" spans="1:9" ht="25.5" customHeight="1">
      <c r="A31" s="1">
        <v>18</v>
      </c>
      <c r="B31" s="423" t="s">
        <v>39</v>
      </c>
      <c r="C31" s="424"/>
      <c r="D31" s="2" t="s">
        <v>11</v>
      </c>
      <c r="E31" s="8">
        <v>4.11</v>
      </c>
      <c r="F31" s="8">
        <v>4.11</v>
      </c>
      <c r="G31" s="8">
        <v>4.25</v>
      </c>
      <c r="H31" s="8">
        <v>4.26</v>
      </c>
      <c r="I31" s="8">
        <v>4.26</v>
      </c>
    </row>
    <row r="32" spans="1:9" ht="25.5" customHeight="1">
      <c r="A32" s="1">
        <v>19</v>
      </c>
      <c r="B32" s="423" t="s">
        <v>40</v>
      </c>
      <c r="C32" s="424"/>
      <c r="D32" s="2" t="s">
        <v>11</v>
      </c>
      <c r="E32" s="5">
        <v>1.34</v>
      </c>
      <c r="F32" s="5">
        <v>1.34</v>
      </c>
      <c r="G32" s="5">
        <v>1.34</v>
      </c>
      <c r="H32" s="5">
        <v>1.34</v>
      </c>
      <c r="I32" s="5">
        <v>1.34</v>
      </c>
    </row>
    <row r="33" spans="1:9" ht="25.5" customHeight="1">
      <c r="A33" s="1">
        <v>20</v>
      </c>
      <c r="B33" s="423" t="s">
        <v>41</v>
      </c>
      <c r="C33" s="424"/>
      <c r="D33" s="2" t="s">
        <v>11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</row>
    <row r="34" spans="1:9" ht="25.5" customHeight="1">
      <c r="A34" s="1">
        <v>21</v>
      </c>
      <c r="B34" s="423" t="s">
        <v>42</v>
      </c>
      <c r="C34" s="424"/>
      <c r="D34" s="2" t="s">
        <v>11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</row>
    <row r="35" spans="1:9" ht="25.5" customHeight="1">
      <c r="A35" s="1">
        <v>22</v>
      </c>
      <c r="B35" s="423" t="s">
        <v>43</v>
      </c>
      <c r="C35" s="424"/>
      <c r="D35" s="2" t="s">
        <v>11</v>
      </c>
      <c r="E35" s="5">
        <v>0.59</v>
      </c>
      <c r="F35" s="5">
        <v>0.57</v>
      </c>
      <c r="G35" s="5">
        <v>0.67</v>
      </c>
      <c r="H35" s="5">
        <v>0.67</v>
      </c>
      <c r="I35" s="5">
        <v>0.67</v>
      </c>
    </row>
    <row r="36" spans="1:9" ht="25.5" customHeight="1">
      <c r="A36" s="1">
        <v>23</v>
      </c>
      <c r="B36" s="423" t="s">
        <v>44</v>
      </c>
      <c r="C36" s="424"/>
      <c r="D36" s="2" t="s">
        <v>11</v>
      </c>
      <c r="E36" s="9">
        <v>0.19</v>
      </c>
      <c r="F36" s="9">
        <v>0.19</v>
      </c>
      <c r="G36" s="9">
        <v>0.19</v>
      </c>
      <c r="H36" s="9">
        <v>0.19</v>
      </c>
      <c r="I36" s="9">
        <v>0.19</v>
      </c>
    </row>
    <row r="37" spans="1:9" ht="25.5" customHeight="1">
      <c r="A37" s="1">
        <v>24</v>
      </c>
      <c r="B37" s="423" t="s">
        <v>45</v>
      </c>
      <c r="C37" s="424"/>
      <c r="D37" s="2" t="s">
        <v>11</v>
      </c>
      <c r="E37" s="5">
        <v>0.01</v>
      </c>
      <c r="F37" s="5">
        <v>0.01</v>
      </c>
      <c r="G37" s="5">
        <v>0.01</v>
      </c>
      <c r="H37" s="5">
        <v>0.01</v>
      </c>
      <c r="I37" s="5">
        <v>0.01</v>
      </c>
    </row>
    <row r="38" spans="1:9" ht="34.5" customHeight="1">
      <c r="A38" s="1">
        <v>25</v>
      </c>
      <c r="B38" s="423" t="s">
        <v>46</v>
      </c>
      <c r="C38" s="424"/>
      <c r="D38" s="2" t="s">
        <v>11</v>
      </c>
      <c r="E38" s="5">
        <v>0.4</v>
      </c>
      <c r="F38" s="5">
        <v>0.4</v>
      </c>
      <c r="G38" s="5">
        <v>0.42</v>
      </c>
      <c r="H38" s="5">
        <v>0.43</v>
      </c>
      <c r="I38" s="5">
        <v>0.43</v>
      </c>
    </row>
    <row r="39" spans="1:9" ht="25.5" customHeight="1">
      <c r="A39" s="1">
        <v>26</v>
      </c>
      <c r="B39" s="423" t="s">
        <v>47</v>
      </c>
      <c r="C39" s="424"/>
      <c r="D39" s="2" t="s">
        <v>11</v>
      </c>
      <c r="E39" s="5">
        <v>0.03</v>
      </c>
      <c r="F39" s="5">
        <v>0.03</v>
      </c>
      <c r="G39" s="5">
        <v>0.05</v>
      </c>
      <c r="H39" s="5">
        <v>0.05</v>
      </c>
      <c r="I39" s="5">
        <v>0.05</v>
      </c>
    </row>
    <row r="40" spans="1:9" ht="25.5" customHeight="1">
      <c r="A40" s="1">
        <v>27</v>
      </c>
      <c r="B40" s="423" t="s">
        <v>48</v>
      </c>
      <c r="C40" s="424"/>
      <c r="D40" s="2" t="s">
        <v>11</v>
      </c>
      <c r="E40" s="5">
        <v>0.14</v>
      </c>
      <c r="F40" s="5">
        <v>0.14</v>
      </c>
      <c r="G40" s="5">
        <v>0.14</v>
      </c>
      <c r="H40" s="5">
        <v>0.14</v>
      </c>
      <c r="I40" s="5">
        <v>0.14</v>
      </c>
    </row>
    <row r="41" spans="1:9" ht="25.5" customHeight="1">
      <c r="A41" s="1">
        <v>28</v>
      </c>
      <c r="B41" s="423" t="s">
        <v>49</v>
      </c>
      <c r="C41" s="424"/>
      <c r="D41" s="2" t="s">
        <v>11</v>
      </c>
      <c r="E41" s="5">
        <v>0.03</v>
      </c>
      <c r="F41" s="5">
        <v>0.03</v>
      </c>
      <c r="G41" s="5">
        <v>0.03</v>
      </c>
      <c r="H41" s="5">
        <v>0.03</v>
      </c>
      <c r="I41" s="5">
        <v>0.03</v>
      </c>
    </row>
    <row r="42" spans="1:9" ht="25.5" customHeight="1">
      <c r="A42" s="1">
        <v>29</v>
      </c>
      <c r="B42" s="423" t="s">
        <v>50</v>
      </c>
      <c r="C42" s="424"/>
      <c r="D42" s="2" t="s">
        <v>11</v>
      </c>
      <c r="E42" s="5">
        <v>0.05</v>
      </c>
      <c r="F42" s="5">
        <v>0.05</v>
      </c>
      <c r="G42" s="5">
        <v>0.05</v>
      </c>
      <c r="H42" s="5">
        <v>0.05</v>
      </c>
      <c r="I42" s="5">
        <v>0.05</v>
      </c>
    </row>
    <row r="43" spans="1:9" ht="25.5" customHeight="1">
      <c r="A43" s="1">
        <v>30</v>
      </c>
      <c r="B43" s="451" t="s">
        <v>51</v>
      </c>
      <c r="C43" s="452"/>
      <c r="D43" s="2" t="s">
        <v>11</v>
      </c>
      <c r="E43" s="5">
        <v>0.3</v>
      </c>
      <c r="F43" s="5">
        <v>0.32</v>
      </c>
      <c r="G43" s="5">
        <v>0.32</v>
      </c>
      <c r="H43" s="5">
        <v>0.32</v>
      </c>
      <c r="I43" s="5">
        <v>0.32</v>
      </c>
    </row>
    <row r="44" spans="1:9" ht="25.5" customHeight="1">
      <c r="A44" s="1">
        <v>31</v>
      </c>
      <c r="B44" s="423" t="s">
        <v>52</v>
      </c>
      <c r="C44" s="424"/>
      <c r="D44" s="2" t="s">
        <v>11</v>
      </c>
      <c r="E44" s="5">
        <v>0.45</v>
      </c>
      <c r="F44" s="5">
        <v>0.45</v>
      </c>
      <c r="G44" s="5">
        <v>0.45</v>
      </c>
      <c r="H44" s="5">
        <v>0.45</v>
      </c>
      <c r="I44" s="5">
        <v>0.45</v>
      </c>
    </row>
    <row r="45" spans="1:9" ht="25.5" customHeight="1">
      <c r="A45" s="1">
        <v>32</v>
      </c>
      <c r="B45" s="423" t="s">
        <v>53</v>
      </c>
      <c r="C45" s="424"/>
      <c r="D45" s="2" t="s">
        <v>11</v>
      </c>
      <c r="E45" s="5">
        <v>0.28</v>
      </c>
      <c r="F45" s="5">
        <v>0.28</v>
      </c>
      <c r="G45" s="5">
        <v>0.28</v>
      </c>
      <c r="H45" s="5">
        <v>0.28</v>
      </c>
      <c r="I45" s="5">
        <v>0.28</v>
      </c>
    </row>
    <row r="46" spans="1:9" ht="33.75" customHeight="1">
      <c r="A46" s="1">
        <v>33</v>
      </c>
      <c r="B46" s="423" t="s">
        <v>54</v>
      </c>
      <c r="C46" s="424"/>
      <c r="D46" s="2" t="s">
        <v>11</v>
      </c>
      <c r="E46" s="5">
        <v>0.3</v>
      </c>
      <c r="F46" s="5">
        <v>0.3</v>
      </c>
      <c r="G46" s="5">
        <v>0.3</v>
      </c>
      <c r="H46" s="5">
        <v>0.3</v>
      </c>
      <c r="I46" s="5">
        <v>0.3</v>
      </c>
    </row>
    <row r="47" spans="1:9" ht="15.75" customHeight="1">
      <c r="A47" s="1" t="s">
        <v>55</v>
      </c>
      <c r="B47" s="443" t="s">
        <v>56</v>
      </c>
      <c r="C47" s="444"/>
      <c r="D47" s="7"/>
      <c r="E47" s="5"/>
      <c r="F47" s="5"/>
      <c r="G47" s="5"/>
      <c r="H47" s="5"/>
      <c r="I47" s="5"/>
    </row>
    <row r="48" spans="1:9" ht="36.75" customHeight="1">
      <c r="A48" s="10">
        <v>34</v>
      </c>
      <c r="B48" s="443" t="s">
        <v>57</v>
      </c>
      <c r="C48" s="444"/>
      <c r="D48" s="2" t="s">
        <v>11</v>
      </c>
      <c r="E48" s="8">
        <v>2.65</v>
      </c>
      <c r="F48" s="8">
        <v>2.65</v>
      </c>
      <c r="G48" s="8">
        <v>2.79</v>
      </c>
      <c r="H48" s="8">
        <v>2.8</v>
      </c>
      <c r="I48" s="8">
        <v>2.8</v>
      </c>
    </row>
    <row r="49" spans="1:9" ht="15.75" customHeight="1">
      <c r="A49" s="1"/>
      <c r="B49" s="447" t="s">
        <v>58</v>
      </c>
      <c r="C49" s="448"/>
      <c r="D49" s="7"/>
      <c r="E49" s="5"/>
      <c r="F49" s="5"/>
      <c r="G49" s="5"/>
      <c r="H49" s="5"/>
      <c r="I49" s="5"/>
    </row>
    <row r="50" spans="1:9" ht="25.5" customHeight="1">
      <c r="A50" s="1">
        <v>35</v>
      </c>
      <c r="B50" s="449" t="s">
        <v>59</v>
      </c>
      <c r="C50" s="450"/>
      <c r="D50" s="2" t="s">
        <v>11</v>
      </c>
      <c r="E50" s="5">
        <v>1.21</v>
      </c>
      <c r="F50" s="5">
        <v>1.21</v>
      </c>
      <c r="G50" s="5">
        <v>1.21</v>
      </c>
      <c r="H50" s="5">
        <v>1.21</v>
      </c>
      <c r="I50" s="5">
        <v>1.21</v>
      </c>
    </row>
    <row r="51" spans="1:9" ht="15.75" customHeight="1">
      <c r="A51" s="1">
        <v>36</v>
      </c>
      <c r="B51" s="443" t="s">
        <v>60</v>
      </c>
      <c r="C51" s="444"/>
      <c r="D51" s="2" t="s">
        <v>61</v>
      </c>
      <c r="E51" s="2">
        <v>10042</v>
      </c>
      <c r="F51" s="3">
        <v>10590</v>
      </c>
      <c r="G51" s="12">
        <f>F51*G52/100</f>
        <v>11649</v>
      </c>
      <c r="H51" s="12">
        <f>G51*H52/100</f>
        <v>12895.443000000001</v>
      </c>
      <c r="I51" s="12">
        <f>H51*I52/100</f>
        <v>14313.941730000002</v>
      </c>
    </row>
    <row r="52" spans="1:9" ht="15.75" customHeight="1">
      <c r="A52" s="1">
        <v>37</v>
      </c>
      <c r="B52" s="423" t="s">
        <v>62</v>
      </c>
      <c r="C52" s="424"/>
      <c r="D52" s="7" t="s">
        <v>63</v>
      </c>
      <c r="E52" s="5">
        <v>111.1</v>
      </c>
      <c r="F52" s="13">
        <v>105.45708026289584</v>
      </c>
      <c r="G52" s="13">
        <v>110</v>
      </c>
      <c r="H52" s="13">
        <v>110.7</v>
      </c>
      <c r="I52" s="13">
        <v>111</v>
      </c>
    </row>
    <row r="53" spans="1:9" ht="15.75" customHeight="1">
      <c r="A53" s="1">
        <v>38</v>
      </c>
      <c r="B53" s="443" t="s">
        <v>64</v>
      </c>
      <c r="C53" s="444"/>
      <c r="D53" s="2" t="s">
        <v>61</v>
      </c>
      <c r="E53" s="5">
        <v>7138</v>
      </c>
      <c r="F53" s="5">
        <v>7138</v>
      </c>
      <c r="G53" s="11">
        <v>7870</v>
      </c>
      <c r="H53" s="5">
        <v>8264</v>
      </c>
      <c r="I53" s="5">
        <v>8677</v>
      </c>
    </row>
    <row r="54" spans="1:9" ht="15.75" customHeight="1">
      <c r="A54" s="1">
        <v>39</v>
      </c>
      <c r="B54" s="436" t="s">
        <v>62</v>
      </c>
      <c r="C54" s="437"/>
      <c r="D54" s="7" t="s">
        <v>63</v>
      </c>
      <c r="E54" s="5">
        <v>101</v>
      </c>
      <c r="F54" s="13">
        <v>100</v>
      </c>
      <c r="G54" s="13">
        <v>110.25497338189969</v>
      </c>
      <c r="H54" s="13">
        <v>105.00635324015248</v>
      </c>
      <c r="I54" s="13">
        <v>104.9975798644724</v>
      </c>
    </row>
    <row r="55" spans="1:9" ht="15.75" customHeight="1">
      <c r="A55" s="431">
        <v>40</v>
      </c>
      <c r="B55" s="445" t="s">
        <v>65</v>
      </c>
      <c r="C55" s="446"/>
      <c r="D55" s="425" t="s">
        <v>66</v>
      </c>
      <c r="E55" s="410">
        <v>319.3356</v>
      </c>
      <c r="F55" s="410">
        <v>336.7619999999999</v>
      </c>
      <c r="G55" s="410">
        <v>390.0085199999999</v>
      </c>
      <c r="H55" s="410">
        <v>433.2868848</v>
      </c>
      <c r="I55" s="410">
        <v>480.948442128</v>
      </c>
    </row>
    <row r="56" spans="1:9" ht="15.75" customHeight="1">
      <c r="A56" s="432"/>
      <c r="B56" s="434" t="s">
        <v>67</v>
      </c>
      <c r="C56" s="14" t="s">
        <v>68</v>
      </c>
      <c r="D56" s="426"/>
      <c r="E56" s="411"/>
      <c r="F56" s="411"/>
      <c r="G56" s="411"/>
      <c r="H56" s="411"/>
      <c r="I56" s="411"/>
    </row>
    <row r="57" spans="1:9" ht="15.75" customHeight="1">
      <c r="A57" s="433"/>
      <c r="B57" s="435"/>
      <c r="C57" s="15">
        <v>1000</v>
      </c>
      <c r="D57" s="427"/>
      <c r="E57" s="428"/>
      <c r="F57" s="428"/>
      <c r="G57" s="428"/>
      <c r="H57" s="428"/>
      <c r="I57" s="428"/>
    </row>
    <row r="58" spans="1:9" ht="15.75" customHeight="1">
      <c r="A58" s="1">
        <v>41</v>
      </c>
      <c r="B58" s="436" t="s">
        <v>62</v>
      </c>
      <c r="C58" s="437"/>
      <c r="D58" s="7" t="s">
        <v>63</v>
      </c>
      <c r="E58" s="16"/>
      <c r="F58" s="13">
        <v>105.4570802628958</v>
      </c>
      <c r="G58" s="13">
        <v>115.811320754717</v>
      </c>
      <c r="H58" s="13">
        <v>111.09677419354841</v>
      </c>
      <c r="I58" s="13">
        <v>111</v>
      </c>
    </row>
    <row r="59" spans="1:9" ht="15.75">
      <c r="A59" s="1"/>
      <c r="B59" s="445" t="s">
        <v>69</v>
      </c>
      <c r="C59" s="446"/>
      <c r="D59" s="2"/>
      <c r="E59" s="16"/>
      <c r="F59" s="16"/>
      <c r="G59" s="16"/>
      <c r="H59" s="16"/>
      <c r="I59" s="16"/>
    </row>
    <row r="60" spans="1:9" ht="15.75" customHeight="1">
      <c r="A60" s="438">
        <v>42</v>
      </c>
      <c r="B60" s="429" t="s">
        <v>70</v>
      </c>
      <c r="C60" s="430"/>
      <c r="D60" s="425" t="s">
        <v>66</v>
      </c>
      <c r="E60" s="410">
        <v>103.64376</v>
      </c>
      <c r="F60" s="410">
        <v>103.64376</v>
      </c>
      <c r="G60" s="410">
        <v>114.27239999999999</v>
      </c>
      <c r="H60" s="410">
        <v>119.99328</v>
      </c>
      <c r="I60" s="410">
        <v>125.99004000000001</v>
      </c>
    </row>
    <row r="61" spans="1:9" ht="15.75" customHeight="1">
      <c r="A61" s="439"/>
      <c r="B61" s="441" t="s">
        <v>71</v>
      </c>
      <c r="C61" s="17" t="s">
        <v>72</v>
      </c>
      <c r="D61" s="426"/>
      <c r="E61" s="411"/>
      <c r="F61" s="411"/>
      <c r="G61" s="411"/>
      <c r="H61" s="411"/>
      <c r="I61" s="411"/>
    </row>
    <row r="62" spans="1:9" ht="15.75" customHeight="1">
      <c r="A62" s="440"/>
      <c r="B62" s="442"/>
      <c r="C62" s="18">
        <v>1000</v>
      </c>
      <c r="D62" s="427"/>
      <c r="E62" s="412"/>
      <c r="F62" s="412"/>
      <c r="G62" s="412"/>
      <c r="H62" s="412"/>
      <c r="I62" s="412"/>
    </row>
    <row r="63" spans="1:9" ht="15.75" customHeight="1">
      <c r="A63" s="1">
        <v>43</v>
      </c>
      <c r="B63" s="436" t="s">
        <v>62</v>
      </c>
      <c r="C63" s="437"/>
      <c r="D63" s="7" t="s">
        <v>63</v>
      </c>
      <c r="E63" s="5">
        <v>101</v>
      </c>
      <c r="F63" s="13">
        <v>100</v>
      </c>
      <c r="G63" s="13">
        <v>110.25497338189969</v>
      </c>
      <c r="H63" s="13">
        <v>105.00635324015248</v>
      </c>
      <c r="I63" s="13">
        <v>104.99757986447243</v>
      </c>
    </row>
    <row r="64" spans="1:9" ht="15.75" customHeight="1">
      <c r="A64" s="1">
        <v>44</v>
      </c>
      <c r="B64" s="423" t="s">
        <v>73</v>
      </c>
      <c r="C64" s="424"/>
      <c r="D64" s="7" t="s">
        <v>74</v>
      </c>
      <c r="E64" s="5">
        <v>0</v>
      </c>
      <c r="F64" s="5">
        <v>0</v>
      </c>
      <c r="G64" s="5">
        <v>140</v>
      </c>
      <c r="H64" s="5">
        <v>10</v>
      </c>
      <c r="I64" s="5">
        <v>0</v>
      </c>
    </row>
    <row r="65" spans="1:9" ht="15.75" customHeight="1">
      <c r="A65" s="269"/>
      <c r="B65" s="270"/>
      <c r="C65" s="270"/>
      <c r="D65" s="271"/>
      <c r="E65" s="272"/>
      <c r="F65" s="272"/>
      <c r="G65" s="272"/>
      <c r="H65" s="272"/>
      <c r="I65" s="272"/>
    </row>
    <row r="66" spans="1:9" ht="15.75">
      <c r="A66" s="1">
        <v>44</v>
      </c>
      <c r="B66" s="423" t="s">
        <v>73</v>
      </c>
      <c r="C66" s="424"/>
      <c r="D66" s="7" t="s">
        <v>74</v>
      </c>
      <c r="E66" s="5"/>
      <c r="F66" s="5">
        <v>30</v>
      </c>
      <c r="G66" s="5"/>
      <c r="H66" s="5"/>
      <c r="I66" s="5"/>
    </row>
  </sheetData>
  <mergeCells count="83">
    <mergeCell ref="B7:C7"/>
    <mergeCell ref="B8:C8"/>
    <mergeCell ref="A1:I1"/>
    <mergeCell ref="A2:I2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52:C52"/>
    <mergeCell ref="B45:C45"/>
    <mergeCell ref="B46:C46"/>
    <mergeCell ref="B47:C47"/>
    <mergeCell ref="B48:C48"/>
    <mergeCell ref="A60:A62"/>
    <mergeCell ref="B61:B62"/>
    <mergeCell ref="B63:C63"/>
    <mergeCell ref="B64:C64"/>
    <mergeCell ref="B5:C5"/>
    <mergeCell ref="B6:C6"/>
    <mergeCell ref="A55:A57"/>
    <mergeCell ref="B56:B57"/>
    <mergeCell ref="B53:C53"/>
    <mergeCell ref="B54:C54"/>
    <mergeCell ref="B55:C55"/>
    <mergeCell ref="B49:C49"/>
    <mergeCell ref="B50:C50"/>
    <mergeCell ref="B51:C51"/>
    <mergeCell ref="G55:G57"/>
    <mergeCell ref="H55:H57"/>
    <mergeCell ref="I55:I57"/>
    <mergeCell ref="B60:C60"/>
    <mergeCell ref="B58:C58"/>
    <mergeCell ref="D55:D57"/>
    <mergeCell ref="E55:E57"/>
    <mergeCell ref="B59:C59"/>
    <mergeCell ref="B66:C66"/>
    <mergeCell ref="D60:D62"/>
    <mergeCell ref="E60:E62"/>
    <mergeCell ref="F55:F57"/>
    <mergeCell ref="A3:A4"/>
    <mergeCell ref="B3:C4"/>
    <mergeCell ref="D3:D4"/>
    <mergeCell ref="E3:E4"/>
    <mergeCell ref="F3:F4"/>
    <mergeCell ref="G3:G4"/>
    <mergeCell ref="H3:H4"/>
    <mergeCell ref="I3:I4"/>
    <mergeCell ref="F60:F62"/>
    <mergeCell ref="G60:G62"/>
    <mergeCell ref="H60:H62"/>
    <mergeCell ref="I60:I6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</dc:creator>
  <cp:keywords/>
  <dc:description/>
  <cp:lastModifiedBy>user4</cp:lastModifiedBy>
  <dcterms:created xsi:type="dcterms:W3CDTF">2006-01-01T00:57:02Z</dcterms:created>
  <dcterms:modified xsi:type="dcterms:W3CDTF">2005-12-31T22:33:46Z</dcterms:modified>
  <cp:category/>
  <cp:version/>
  <cp:contentType/>
  <cp:contentStatus/>
</cp:coreProperties>
</file>